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240" yWindow="345" windowWidth="14805" windowHeight="7770"/>
  </bookViews>
  <sheets>
    <sheet name="2017" sheetId="3" r:id="rId1"/>
  </sheets>
  <calcPr calcId="171027"/>
</workbook>
</file>

<file path=xl/calcChain.xml><?xml version="1.0" encoding="utf-8"?>
<calcChain xmlns="http://schemas.openxmlformats.org/spreadsheetml/2006/main">
  <c r="K19" i="3" l="1"/>
  <c r="K18" i="3"/>
  <c r="K16" i="3" l="1"/>
  <c r="K15" i="3"/>
  <c r="K22" i="3" l="1"/>
  <c r="K21" i="3"/>
  <c r="J22" i="3" l="1"/>
  <c r="J21" i="3"/>
  <c r="K17" i="3"/>
  <c r="J17" i="3"/>
  <c r="J14" i="3"/>
  <c r="J20" i="3" l="1"/>
  <c r="K20" i="3"/>
  <c r="K14" i="3"/>
  <c r="H22" i="3"/>
  <c r="H21" i="3"/>
  <c r="H17" i="3"/>
  <c r="H14" i="3"/>
  <c r="H20" i="3" l="1"/>
  <c r="F22" i="3"/>
  <c r="F21" i="3"/>
  <c r="F20" i="3" s="1"/>
  <c r="F17" i="3"/>
  <c r="F14" i="3"/>
  <c r="E19" i="3" l="1"/>
  <c r="G19" i="3" s="1"/>
  <c r="E18" i="3"/>
  <c r="E16" i="3"/>
  <c r="G16" i="3" s="1"/>
  <c r="E15" i="3"/>
  <c r="D22" i="3"/>
  <c r="D21" i="3"/>
  <c r="D17" i="3"/>
  <c r="D14" i="3"/>
  <c r="G22" i="3" l="1"/>
  <c r="I22" i="3"/>
  <c r="D20" i="3"/>
  <c r="E17" i="3"/>
  <c r="G18" i="3"/>
  <c r="G17" i="3" s="1"/>
  <c r="E21" i="3"/>
  <c r="E20" i="3" s="1"/>
  <c r="G15" i="3"/>
  <c r="E22" i="3"/>
  <c r="E14" i="3"/>
  <c r="C22" i="3"/>
  <c r="C21" i="3"/>
  <c r="G21" i="3" l="1"/>
  <c r="G20" i="3" s="1"/>
  <c r="G14" i="3"/>
  <c r="I17" i="3"/>
  <c r="C14" i="3"/>
  <c r="I14" i="3" l="1"/>
  <c r="I21" i="3"/>
  <c r="I20" i="3" s="1"/>
  <c r="C17" i="3"/>
  <c r="C20" i="3"/>
</calcChain>
</file>

<file path=xl/sharedStrings.xml><?xml version="1.0" encoding="utf-8"?>
<sst xmlns="http://schemas.openxmlformats.org/spreadsheetml/2006/main" count="27" uniqueCount="19">
  <si>
    <t>(тыс.руб.)</t>
  </si>
  <si>
    <t>Вид муниципальных внутренних заимствований</t>
  </si>
  <si>
    <t>привлечение средств</t>
  </si>
  <si>
    <t>погашение средств</t>
  </si>
  <si>
    <t>Итого муниципальные внутренние заимствования</t>
  </si>
  <si>
    <t>к Решению Петрозаводского городского Совета</t>
  </si>
  <si>
    <t>Кредиты кредитных организаций в валюте Российской Федерации, в том числе:</t>
  </si>
  <si>
    <t>Бюджетные кредиты от других бюджетов бюджетной системы Российской Федерации, в том числе:</t>
  </si>
  <si>
    <t>Изменения</t>
  </si>
  <si>
    <t>Утверждено Решением ПгС от 25.12.2015 №27/43-681</t>
  </si>
  <si>
    <t>Утверждено Решением ПгС от 25.02.2016 №27/46-720</t>
  </si>
  <si>
    <t>Утверждено Решением ПгС от 19.04.2016 №27/48-751</t>
  </si>
  <si>
    <t>Сумма</t>
  </si>
  <si>
    <t xml:space="preserve">Программа муниципальных внутренних  заимствований Петрозаводского городского округа на 2017 год </t>
  </si>
  <si>
    <t>Приложение № 15</t>
  </si>
  <si>
    <t>Поправка ГПГО</t>
  </si>
  <si>
    <t>Примечание: Бюджетные кредиты от других бюджетов бюджетной системы Российской Федерации предусмотрены в виде бюджетных кредитов на пополнение остатков средств на счете бюджета Петрозаводского городского округа, предоставляемых в соответствии с положениями пункта 2 статьи 93.6 Бюджетного кодекса Российской Федерации</t>
  </si>
  <si>
    <t>Приложение № 8</t>
  </si>
  <si>
    <t>от  07.06.2017  №  28/06-115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</si>
</sst>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9"/>
      <color indexed="8"/>
      <name val="Times New Roman"/>
      <family val="1"/>
      <charset val="204"/>
    </font>
    <font>
      <sz val="19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9"/>
      <color theme="1"/>
      <name val="Times New Roman"/>
      <family val="1"/>
      <charset val="204"/>
    </font>
    <font>
      <sz val="13"/>
      <name val="Times New Roman"/>
      <family val="1"/>
      <charset val="204"/>
    </font>
    <font>
      <u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56">
    <xf numFmtId="0" fontId="0" fillId="0" borderId="0" xfId="0"/>
    <xf numFmtId="0" fontId="2" fillId="0" borderId="0" xfId="1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/>
    <xf numFmtId="0" fontId="5" fillId="0" borderId="5" xfId="0" applyFont="1" applyFill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horizontal="center" vertical="center"/>
    </xf>
    <xf numFmtId="164" fontId="12" fillId="0" borderId="1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0" fillId="0" borderId="0" xfId="0" applyNumberFormat="1" applyFont="1" applyFill="1" applyBorder="1" applyAlignment="1" applyProtection="1"/>
    <xf numFmtId="165" fontId="9" fillId="0" borderId="0" xfId="1" applyNumberFormat="1" applyFont="1" applyFill="1" applyBorder="1" applyAlignment="1" applyProtection="1">
      <alignment horizontal="center" vertical="center"/>
    </xf>
    <xf numFmtId="164" fontId="9" fillId="0" borderId="0" xfId="1" applyNumberFormat="1" applyFont="1" applyFill="1" applyBorder="1" applyAlignment="1" applyProtection="1">
      <alignment horizontal="center" vertical="center"/>
    </xf>
    <xf numFmtId="0" fontId="6" fillId="0" borderId="15" xfId="1" applyNumberFormat="1" applyFont="1" applyFill="1" applyBorder="1" applyAlignment="1" applyProtection="1">
      <alignment horizontal="center" vertical="center" wrapText="1"/>
    </xf>
    <xf numFmtId="165" fontId="6" fillId="0" borderId="16" xfId="1" applyNumberFormat="1" applyFont="1" applyFill="1" applyBorder="1" applyAlignment="1" applyProtection="1">
      <alignment horizontal="center" vertical="center"/>
    </xf>
    <xf numFmtId="164" fontId="6" fillId="0" borderId="16" xfId="1" applyNumberFormat="1" applyFont="1" applyFill="1" applyBorder="1" applyAlignment="1" applyProtection="1">
      <alignment horizontal="center" vertical="center"/>
    </xf>
    <xf numFmtId="165" fontId="9" fillId="0" borderId="16" xfId="1" applyNumberFormat="1" applyFont="1" applyFill="1" applyBorder="1" applyAlignment="1" applyProtection="1">
      <alignment horizontal="center" vertical="center"/>
    </xf>
    <xf numFmtId="164" fontId="9" fillId="0" borderId="16" xfId="1" applyNumberFormat="1" applyFont="1" applyFill="1" applyBorder="1" applyAlignment="1" applyProtection="1">
      <alignment horizontal="center" vertical="center"/>
    </xf>
    <xf numFmtId="165" fontId="9" fillId="0" borderId="17" xfId="1" applyNumberFormat="1" applyFont="1" applyFill="1" applyBorder="1" applyAlignment="1" applyProtection="1">
      <alignment horizontal="center" vertical="center"/>
    </xf>
    <xf numFmtId="164" fontId="9" fillId="0" borderId="17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top"/>
    </xf>
    <xf numFmtId="165" fontId="6" fillId="0" borderId="18" xfId="1" applyNumberFormat="1" applyFont="1" applyFill="1" applyBorder="1" applyAlignment="1" applyProtection="1">
      <alignment horizontal="center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5" fontId="9" fillId="0" borderId="19" xfId="1" applyNumberFormat="1" applyFont="1" applyFill="1" applyBorder="1" applyAlignment="1" applyProtection="1">
      <alignment horizontal="center" vertical="center"/>
    </xf>
    <xf numFmtId="164" fontId="9" fillId="0" borderId="19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/>
    <xf numFmtId="0" fontId="5" fillId="0" borderId="0" xfId="2" applyNumberFormat="1" applyFont="1" applyFill="1" applyBorder="1" applyAlignment="1" applyProtection="1">
      <alignment wrapText="1"/>
    </xf>
    <xf numFmtId="0" fontId="5" fillId="0" borderId="0" xfId="2" applyNumberFormat="1" applyFont="1" applyFill="1" applyBorder="1" applyAlignment="1" applyProtection="1">
      <alignment horizontal="left" wrapText="1"/>
    </xf>
    <xf numFmtId="164" fontId="12" fillId="0" borderId="0" xfId="0" applyNumberFormat="1" applyFont="1" applyFill="1" applyBorder="1" applyAlignment="1">
      <alignment horizontal="center" vertical="center"/>
    </xf>
    <xf numFmtId="49" fontId="9" fillId="0" borderId="14" xfId="2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/>
    <xf numFmtId="164" fontId="12" fillId="0" borderId="16" xfId="1" applyNumberFormat="1" applyFont="1" applyFill="1" applyBorder="1" applyAlignment="1" applyProtection="1">
      <alignment horizontal="center" vertical="center"/>
    </xf>
    <xf numFmtId="164" fontId="12" fillId="0" borderId="19" xfId="1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/>
    <xf numFmtId="0" fontId="11" fillId="0" borderId="0" xfId="1" applyNumberFormat="1" applyFont="1" applyFill="1" applyBorder="1" applyAlignment="1" applyProtection="1">
      <alignment horizontal="left" wrapText="1"/>
    </xf>
    <xf numFmtId="0" fontId="6" fillId="0" borderId="0" xfId="1" applyNumberFormat="1" applyFont="1" applyFill="1" applyBorder="1" applyAlignment="1" applyProtection="1">
      <alignment horizontal="center" wrapText="1"/>
    </xf>
    <xf numFmtId="49" fontId="9" fillId="0" borderId="12" xfId="2" applyNumberFormat="1" applyFont="1" applyFill="1" applyBorder="1" applyAlignment="1" applyProtection="1">
      <alignment horizontal="left" vertical="center" wrapText="1"/>
    </xf>
    <xf numFmtId="49" fontId="9" fillId="0" borderId="13" xfId="2" applyNumberFormat="1" applyFont="1" applyFill="1" applyBorder="1" applyAlignment="1" applyProtection="1">
      <alignment horizontal="left" vertical="center" wrapText="1"/>
    </xf>
    <xf numFmtId="49" fontId="9" fillId="0" borderId="6" xfId="2" applyNumberFormat="1" applyFont="1" applyFill="1" applyBorder="1" applyAlignment="1" applyProtection="1">
      <alignment horizontal="left" vertical="center" wrapText="1"/>
    </xf>
    <xf numFmtId="49" fontId="9" fillId="0" borderId="7" xfId="2" applyNumberFormat="1" applyFont="1" applyFill="1" applyBorder="1" applyAlignment="1" applyProtection="1">
      <alignment horizontal="left" vertical="center" wrapText="1"/>
    </xf>
    <xf numFmtId="49" fontId="9" fillId="0" borderId="8" xfId="2" applyNumberFormat="1" applyFont="1" applyFill="1" applyBorder="1" applyAlignment="1" applyProtection="1">
      <alignment horizontal="left" vertical="center" wrapText="1"/>
    </xf>
    <xf numFmtId="49" fontId="9" fillId="0" borderId="9" xfId="2" applyNumberFormat="1" applyFont="1" applyFill="1" applyBorder="1" applyAlignment="1" applyProtection="1">
      <alignment horizontal="left" vertical="center" wrapText="1"/>
    </xf>
    <xf numFmtId="49" fontId="6" fillId="0" borderId="10" xfId="0" applyNumberFormat="1" applyFont="1" applyFill="1" applyBorder="1" applyAlignment="1" applyProtection="1">
      <alignment horizontal="left" vertical="center" wrapText="1"/>
    </xf>
    <xf numFmtId="49" fontId="6" fillId="0" borderId="11" xfId="0" applyNumberFormat="1" applyFont="1" applyFill="1" applyBorder="1" applyAlignment="1" applyProtection="1">
      <alignment horizontal="left" vertical="center" wrapText="1"/>
    </xf>
    <xf numFmtId="49" fontId="6" fillId="0" borderId="10" xfId="2" applyNumberFormat="1" applyFont="1" applyFill="1" applyBorder="1" applyAlignment="1" applyProtection="1">
      <alignment horizontal="left" vertical="center" wrapText="1"/>
    </xf>
    <xf numFmtId="49" fontId="6" fillId="0" borderId="11" xfId="2" applyNumberFormat="1" applyFont="1" applyFill="1" applyBorder="1" applyAlignment="1" applyProtection="1">
      <alignment horizontal="left" vertical="center" wrapText="1"/>
    </xf>
    <xf numFmtId="0" fontId="9" fillId="0" borderId="0" xfId="1" applyNumberFormat="1" applyFont="1" applyFill="1" applyBorder="1" applyAlignment="1" applyProtection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6" fillId="0" borderId="4" xfId="2" applyNumberFormat="1" applyFont="1" applyFill="1" applyBorder="1" applyAlignment="1" applyProtection="1">
      <alignment horizontal="left" vertical="center" wrapText="1"/>
    </xf>
    <xf numFmtId="49" fontId="6" fillId="0" borderId="5" xfId="2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2002 год" xfId="1"/>
    <cellStyle name="Обычный_tmpC00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70" zoomScaleNormal="100" zoomScaleSheetLayoutView="70" workbookViewId="0">
      <selection activeCell="N10" sqref="N10"/>
    </sheetView>
  </sheetViews>
  <sheetFormatPr defaultColWidth="9.28515625" defaultRowHeight="11.25" x14ac:dyDescent="0.25"/>
  <cols>
    <col min="1" max="1" width="101.140625" style="1" customWidth="1"/>
    <col min="2" max="2" width="27" style="1" customWidth="1"/>
    <col min="3" max="3" width="21.5703125" style="1" hidden="1" customWidth="1"/>
    <col min="4" max="4" width="20.85546875" style="1" hidden="1" customWidth="1"/>
    <col min="5" max="5" width="24.140625" style="1" hidden="1" customWidth="1"/>
    <col min="6" max="6" width="20.85546875" style="1" hidden="1" customWidth="1"/>
    <col min="7" max="7" width="24.140625" style="1" hidden="1" customWidth="1"/>
    <col min="8" max="8" width="20.85546875" style="1" hidden="1" customWidth="1"/>
    <col min="9" max="9" width="24.140625" style="1" hidden="1" customWidth="1"/>
    <col min="10" max="10" width="20.85546875" style="1" hidden="1" customWidth="1"/>
    <col min="11" max="11" width="24.140625" style="1" customWidth="1"/>
    <col min="12" max="256" width="9.28515625" style="1"/>
    <col min="257" max="257" width="113.5703125" style="1" customWidth="1"/>
    <col min="258" max="258" width="17.7109375" style="1" customWidth="1"/>
    <col min="259" max="259" width="42.42578125" style="1" customWidth="1"/>
    <col min="260" max="512" width="9.28515625" style="1"/>
    <col min="513" max="513" width="113.5703125" style="1" customWidth="1"/>
    <col min="514" max="514" width="17.7109375" style="1" customWidth="1"/>
    <col min="515" max="515" width="42.42578125" style="1" customWidth="1"/>
    <col min="516" max="768" width="9.28515625" style="1"/>
    <col min="769" max="769" width="113.5703125" style="1" customWidth="1"/>
    <col min="770" max="770" width="17.7109375" style="1" customWidth="1"/>
    <col min="771" max="771" width="42.42578125" style="1" customWidth="1"/>
    <col min="772" max="1024" width="9.28515625" style="1"/>
    <col min="1025" max="1025" width="113.5703125" style="1" customWidth="1"/>
    <col min="1026" max="1026" width="17.7109375" style="1" customWidth="1"/>
    <col min="1027" max="1027" width="42.42578125" style="1" customWidth="1"/>
    <col min="1028" max="1280" width="9.28515625" style="1"/>
    <col min="1281" max="1281" width="113.5703125" style="1" customWidth="1"/>
    <col min="1282" max="1282" width="17.7109375" style="1" customWidth="1"/>
    <col min="1283" max="1283" width="42.42578125" style="1" customWidth="1"/>
    <col min="1284" max="1536" width="9.28515625" style="1"/>
    <col min="1537" max="1537" width="113.5703125" style="1" customWidth="1"/>
    <col min="1538" max="1538" width="17.7109375" style="1" customWidth="1"/>
    <col min="1539" max="1539" width="42.42578125" style="1" customWidth="1"/>
    <col min="1540" max="1792" width="9.28515625" style="1"/>
    <col min="1793" max="1793" width="113.5703125" style="1" customWidth="1"/>
    <col min="1794" max="1794" width="17.7109375" style="1" customWidth="1"/>
    <col min="1795" max="1795" width="42.42578125" style="1" customWidth="1"/>
    <col min="1796" max="2048" width="9.28515625" style="1"/>
    <col min="2049" max="2049" width="113.5703125" style="1" customWidth="1"/>
    <col min="2050" max="2050" width="17.7109375" style="1" customWidth="1"/>
    <col min="2051" max="2051" width="42.42578125" style="1" customWidth="1"/>
    <col min="2052" max="2304" width="9.28515625" style="1"/>
    <col min="2305" max="2305" width="113.5703125" style="1" customWidth="1"/>
    <col min="2306" max="2306" width="17.7109375" style="1" customWidth="1"/>
    <col min="2307" max="2307" width="42.42578125" style="1" customWidth="1"/>
    <col min="2308" max="2560" width="9.28515625" style="1"/>
    <col min="2561" max="2561" width="113.5703125" style="1" customWidth="1"/>
    <col min="2562" max="2562" width="17.7109375" style="1" customWidth="1"/>
    <col min="2563" max="2563" width="42.42578125" style="1" customWidth="1"/>
    <col min="2564" max="2816" width="9.28515625" style="1"/>
    <col min="2817" max="2817" width="113.5703125" style="1" customWidth="1"/>
    <col min="2818" max="2818" width="17.7109375" style="1" customWidth="1"/>
    <col min="2819" max="2819" width="42.42578125" style="1" customWidth="1"/>
    <col min="2820" max="3072" width="9.28515625" style="1"/>
    <col min="3073" max="3073" width="113.5703125" style="1" customWidth="1"/>
    <col min="3074" max="3074" width="17.7109375" style="1" customWidth="1"/>
    <col min="3075" max="3075" width="42.42578125" style="1" customWidth="1"/>
    <col min="3076" max="3328" width="9.28515625" style="1"/>
    <col min="3329" max="3329" width="113.5703125" style="1" customWidth="1"/>
    <col min="3330" max="3330" width="17.7109375" style="1" customWidth="1"/>
    <col min="3331" max="3331" width="42.42578125" style="1" customWidth="1"/>
    <col min="3332" max="3584" width="9.28515625" style="1"/>
    <col min="3585" max="3585" width="113.5703125" style="1" customWidth="1"/>
    <col min="3586" max="3586" width="17.7109375" style="1" customWidth="1"/>
    <col min="3587" max="3587" width="42.42578125" style="1" customWidth="1"/>
    <col min="3588" max="3840" width="9.28515625" style="1"/>
    <col min="3841" max="3841" width="113.5703125" style="1" customWidth="1"/>
    <col min="3842" max="3842" width="17.7109375" style="1" customWidth="1"/>
    <col min="3843" max="3843" width="42.42578125" style="1" customWidth="1"/>
    <col min="3844" max="4096" width="9.28515625" style="1"/>
    <col min="4097" max="4097" width="113.5703125" style="1" customWidth="1"/>
    <col min="4098" max="4098" width="17.7109375" style="1" customWidth="1"/>
    <col min="4099" max="4099" width="42.42578125" style="1" customWidth="1"/>
    <col min="4100" max="4352" width="9.28515625" style="1"/>
    <col min="4353" max="4353" width="113.5703125" style="1" customWidth="1"/>
    <col min="4354" max="4354" width="17.7109375" style="1" customWidth="1"/>
    <col min="4355" max="4355" width="42.42578125" style="1" customWidth="1"/>
    <col min="4356" max="4608" width="9.28515625" style="1"/>
    <col min="4609" max="4609" width="113.5703125" style="1" customWidth="1"/>
    <col min="4610" max="4610" width="17.7109375" style="1" customWidth="1"/>
    <col min="4611" max="4611" width="42.42578125" style="1" customWidth="1"/>
    <col min="4612" max="4864" width="9.28515625" style="1"/>
    <col min="4865" max="4865" width="113.5703125" style="1" customWidth="1"/>
    <col min="4866" max="4866" width="17.7109375" style="1" customWidth="1"/>
    <col min="4867" max="4867" width="42.42578125" style="1" customWidth="1"/>
    <col min="4868" max="5120" width="9.28515625" style="1"/>
    <col min="5121" max="5121" width="113.5703125" style="1" customWidth="1"/>
    <col min="5122" max="5122" width="17.7109375" style="1" customWidth="1"/>
    <col min="5123" max="5123" width="42.42578125" style="1" customWidth="1"/>
    <col min="5124" max="5376" width="9.28515625" style="1"/>
    <col min="5377" max="5377" width="113.5703125" style="1" customWidth="1"/>
    <col min="5378" max="5378" width="17.7109375" style="1" customWidth="1"/>
    <col min="5379" max="5379" width="42.42578125" style="1" customWidth="1"/>
    <col min="5380" max="5632" width="9.28515625" style="1"/>
    <col min="5633" max="5633" width="113.5703125" style="1" customWidth="1"/>
    <col min="5634" max="5634" width="17.7109375" style="1" customWidth="1"/>
    <col min="5635" max="5635" width="42.42578125" style="1" customWidth="1"/>
    <col min="5636" max="5888" width="9.28515625" style="1"/>
    <col min="5889" max="5889" width="113.5703125" style="1" customWidth="1"/>
    <col min="5890" max="5890" width="17.7109375" style="1" customWidth="1"/>
    <col min="5891" max="5891" width="42.42578125" style="1" customWidth="1"/>
    <col min="5892" max="6144" width="9.28515625" style="1"/>
    <col min="6145" max="6145" width="113.5703125" style="1" customWidth="1"/>
    <col min="6146" max="6146" width="17.7109375" style="1" customWidth="1"/>
    <col min="6147" max="6147" width="42.42578125" style="1" customWidth="1"/>
    <col min="6148" max="6400" width="9.28515625" style="1"/>
    <col min="6401" max="6401" width="113.5703125" style="1" customWidth="1"/>
    <col min="6402" max="6402" width="17.7109375" style="1" customWidth="1"/>
    <col min="6403" max="6403" width="42.42578125" style="1" customWidth="1"/>
    <col min="6404" max="6656" width="9.28515625" style="1"/>
    <col min="6657" max="6657" width="113.5703125" style="1" customWidth="1"/>
    <col min="6658" max="6658" width="17.7109375" style="1" customWidth="1"/>
    <col min="6659" max="6659" width="42.42578125" style="1" customWidth="1"/>
    <col min="6660" max="6912" width="9.28515625" style="1"/>
    <col min="6913" max="6913" width="113.5703125" style="1" customWidth="1"/>
    <col min="6914" max="6914" width="17.7109375" style="1" customWidth="1"/>
    <col min="6915" max="6915" width="42.42578125" style="1" customWidth="1"/>
    <col min="6916" max="7168" width="9.28515625" style="1"/>
    <col min="7169" max="7169" width="113.5703125" style="1" customWidth="1"/>
    <col min="7170" max="7170" width="17.7109375" style="1" customWidth="1"/>
    <col min="7171" max="7171" width="42.42578125" style="1" customWidth="1"/>
    <col min="7172" max="7424" width="9.28515625" style="1"/>
    <col min="7425" max="7425" width="113.5703125" style="1" customWidth="1"/>
    <col min="7426" max="7426" width="17.7109375" style="1" customWidth="1"/>
    <col min="7427" max="7427" width="42.42578125" style="1" customWidth="1"/>
    <col min="7428" max="7680" width="9.28515625" style="1"/>
    <col min="7681" max="7681" width="113.5703125" style="1" customWidth="1"/>
    <col min="7682" max="7682" width="17.7109375" style="1" customWidth="1"/>
    <col min="7683" max="7683" width="42.42578125" style="1" customWidth="1"/>
    <col min="7684" max="7936" width="9.28515625" style="1"/>
    <col min="7937" max="7937" width="113.5703125" style="1" customWidth="1"/>
    <col min="7938" max="7938" width="17.7109375" style="1" customWidth="1"/>
    <col min="7939" max="7939" width="42.42578125" style="1" customWidth="1"/>
    <col min="7940" max="8192" width="9.28515625" style="1"/>
    <col min="8193" max="8193" width="113.5703125" style="1" customWidth="1"/>
    <col min="8194" max="8194" width="17.7109375" style="1" customWidth="1"/>
    <col min="8195" max="8195" width="42.42578125" style="1" customWidth="1"/>
    <col min="8196" max="8448" width="9.28515625" style="1"/>
    <col min="8449" max="8449" width="113.5703125" style="1" customWidth="1"/>
    <col min="8450" max="8450" width="17.7109375" style="1" customWidth="1"/>
    <col min="8451" max="8451" width="42.42578125" style="1" customWidth="1"/>
    <col min="8452" max="8704" width="9.28515625" style="1"/>
    <col min="8705" max="8705" width="113.5703125" style="1" customWidth="1"/>
    <col min="8706" max="8706" width="17.7109375" style="1" customWidth="1"/>
    <col min="8707" max="8707" width="42.42578125" style="1" customWidth="1"/>
    <col min="8708" max="8960" width="9.28515625" style="1"/>
    <col min="8961" max="8961" width="113.5703125" style="1" customWidth="1"/>
    <col min="8962" max="8962" width="17.7109375" style="1" customWidth="1"/>
    <col min="8963" max="8963" width="42.42578125" style="1" customWidth="1"/>
    <col min="8964" max="9216" width="9.28515625" style="1"/>
    <col min="9217" max="9217" width="113.5703125" style="1" customWidth="1"/>
    <col min="9218" max="9218" width="17.7109375" style="1" customWidth="1"/>
    <col min="9219" max="9219" width="42.42578125" style="1" customWidth="1"/>
    <col min="9220" max="9472" width="9.28515625" style="1"/>
    <col min="9473" max="9473" width="113.5703125" style="1" customWidth="1"/>
    <col min="9474" max="9474" width="17.7109375" style="1" customWidth="1"/>
    <col min="9475" max="9475" width="42.42578125" style="1" customWidth="1"/>
    <col min="9476" max="9728" width="9.28515625" style="1"/>
    <col min="9729" max="9729" width="113.5703125" style="1" customWidth="1"/>
    <col min="9730" max="9730" width="17.7109375" style="1" customWidth="1"/>
    <col min="9731" max="9731" width="42.42578125" style="1" customWidth="1"/>
    <col min="9732" max="9984" width="9.28515625" style="1"/>
    <col min="9985" max="9985" width="113.5703125" style="1" customWidth="1"/>
    <col min="9986" max="9986" width="17.7109375" style="1" customWidth="1"/>
    <col min="9987" max="9987" width="42.42578125" style="1" customWidth="1"/>
    <col min="9988" max="10240" width="9.28515625" style="1"/>
    <col min="10241" max="10241" width="113.5703125" style="1" customWidth="1"/>
    <col min="10242" max="10242" width="17.7109375" style="1" customWidth="1"/>
    <col min="10243" max="10243" width="42.42578125" style="1" customWidth="1"/>
    <col min="10244" max="10496" width="9.28515625" style="1"/>
    <col min="10497" max="10497" width="113.5703125" style="1" customWidth="1"/>
    <col min="10498" max="10498" width="17.7109375" style="1" customWidth="1"/>
    <col min="10499" max="10499" width="42.42578125" style="1" customWidth="1"/>
    <col min="10500" max="10752" width="9.28515625" style="1"/>
    <col min="10753" max="10753" width="113.5703125" style="1" customWidth="1"/>
    <col min="10754" max="10754" width="17.7109375" style="1" customWidth="1"/>
    <col min="10755" max="10755" width="42.42578125" style="1" customWidth="1"/>
    <col min="10756" max="11008" width="9.28515625" style="1"/>
    <col min="11009" max="11009" width="113.5703125" style="1" customWidth="1"/>
    <col min="11010" max="11010" width="17.7109375" style="1" customWidth="1"/>
    <col min="11011" max="11011" width="42.42578125" style="1" customWidth="1"/>
    <col min="11012" max="11264" width="9.28515625" style="1"/>
    <col min="11265" max="11265" width="113.5703125" style="1" customWidth="1"/>
    <col min="11266" max="11266" width="17.7109375" style="1" customWidth="1"/>
    <col min="11267" max="11267" width="42.42578125" style="1" customWidth="1"/>
    <col min="11268" max="11520" width="9.28515625" style="1"/>
    <col min="11521" max="11521" width="113.5703125" style="1" customWidth="1"/>
    <col min="11522" max="11522" width="17.7109375" style="1" customWidth="1"/>
    <col min="11523" max="11523" width="42.42578125" style="1" customWidth="1"/>
    <col min="11524" max="11776" width="9.28515625" style="1"/>
    <col min="11777" max="11777" width="113.5703125" style="1" customWidth="1"/>
    <col min="11778" max="11778" width="17.7109375" style="1" customWidth="1"/>
    <col min="11779" max="11779" width="42.42578125" style="1" customWidth="1"/>
    <col min="11780" max="12032" width="9.28515625" style="1"/>
    <col min="12033" max="12033" width="113.5703125" style="1" customWidth="1"/>
    <col min="12034" max="12034" width="17.7109375" style="1" customWidth="1"/>
    <col min="12035" max="12035" width="42.42578125" style="1" customWidth="1"/>
    <col min="12036" max="12288" width="9.28515625" style="1"/>
    <col min="12289" max="12289" width="113.5703125" style="1" customWidth="1"/>
    <col min="12290" max="12290" width="17.7109375" style="1" customWidth="1"/>
    <col min="12291" max="12291" width="42.42578125" style="1" customWidth="1"/>
    <col min="12292" max="12544" width="9.28515625" style="1"/>
    <col min="12545" max="12545" width="113.5703125" style="1" customWidth="1"/>
    <col min="12546" max="12546" width="17.7109375" style="1" customWidth="1"/>
    <col min="12547" max="12547" width="42.42578125" style="1" customWidth="1"/>
    <col min="12548" max="12800" width="9.28515625" style="1"/>
    <col min="12801" max="12801" width="113.5703125" style="1" customWidth="1"/>
    <col min="12802" max="12802" width="17.7109375" style="1" customWidth="1"/>
    <col min="12803" max="12803" width="42.42578125" style="1" customWidth="1"/>
    <col min="12804" max="13056" width="9.28515625" style="1"/>
    <col min="13057" max="13057" width="113.5703125" style="1" customWidth="1"/>
    <col min="13058" max="13058" width="17.7109375" style="1" customWidth="1"/>
    <col min="13059" max="13059" width="42.42578125" style="1" customWidth="1"/>
    <col min="13060" max="13312" width="9.28515625" style="1"/>
    <col min="13313" max="13313" width="113.5703125" style="1" customWidth="1"/>
    <col min="13314" max="13314" width="17.7109375" style="1" customWidth="1"/>
    <col min="13315" max="13315" width="42.42578125" style="1" customWidth="1"/>
    <col min="13316" max="13568" width="9.28515625" style="1"/>
    <col min="13569" max="13569" width="113.5703125" style="1" customWidth="1"/>
    <col min="13570" max="13570" width="17.7109375" style="1" customWidth="1"/>
    <col min="13571" max="13571" width="42.42578125" style="1" customWidth="1"/>
    <col min="13572" max="13824" width="9.28515625" style="1"/>
    <col min="13825" max="13825" width="113.5703125" style="1" customWidth="1"/>
    <col min="13826" max="13826" width="17.7109375" style="1" customWidth="1"/>
    <col min="13827" max="13827" width="42.42578125" style="1" customWidth="1"/>
    <col min="13828" max="14080" width="9.28515625" style="1"/>
    <col min="14081" max="14081" width="113.5703125" style="1" customWidth="1"/>
    <col min="14082" max="14082" width="17.7109375" style="1" customWidth="1"/>
    <col min="14083" max="14083" width="42.42578125" style="1" customWidth="1"/>
    <col min="14084" max="14336" width="9.28515625" style="1"/>
    <col min="14337" max="14337" width="113.5703125" style="1" customWidth="1"/>
    <col min="14338" max="14338" width="17.7109375" style="1" customWidth="1"/>
    <col min="14339" max="14339" width="42.42578125" style="1" customWidth="1"/>
    <col min="14340" max="14592" width="9.28515625" style="1"/>
    <col min="14593" max="14593" width="113.5703125" style="1" customWidth="1"/>
    <col min="14594" max="14594" width="17.7109375" style="1" customWidth="1"/>
    <col min="14595" max="14595" width="42.42578125" style="1" customWidth="1"/>
    <col min="14596" max="14848" width="9.28515625" style="1"/>
    <col min="14849" max="14849" width="113.5703125" style="1" customWidth="1"/>
    <col min="14850" max="14850" width="17.7109375" style="1" customWidth="1"/>
    <col min="14851" max="14851" width="42.42578125" style="1" customWidth="1"/>
    <col min="14852" max="15104" width="9.28515625" style="1"/>
    <col min="15105" max="15105" width="113.5703125" style="1" customWidth="1"/>
    <col min="15106" max="15106" width="17.7109375" style="1" customWidth="1"/>
    <col min="15107" max="15107" width="42.42578125" style="1" customWidth="1"/>
    <col min="15108" max="15360" width="9.28515625" style="1"/>
    <col min="15361" max="15361" width="113.5703125" style="1" customWidth="1"/>
    <col min="15362" max="15362" width="17.7109375" style="1" customWidth="1"/>
    <col min="15363" max="15363" width="42.42578125" style="1" customWidth="1"/>
    <col min="15364" max="15616" width="9.28515625" style="1"/>
    <col min="15617" max="15617" width="113.5703125" style="1" customWidth="1"/>
    <col min="15618" max="15618" width="17.7109375" style="1" customWidth="1"/>
    <col min="15619" max="15619" width="42.42578125" style="1" customWidth="1"/>
    <col min="15620" max="15872" width="9.28515625" style="1"/>
    <col min="15873" max="15873" width="113.5703125" style="1" customWidth="1"/>
    <col min="15874" max="15874" width="17.7109375" style="1" customWidth="1"/>
    <col min="15875" max="15875" width="42.42578125" style="1" customWidth="1"/>
    <col min="15876" max="16128" width="9.28515625" style="1"/>
    <col min="16129" max="16129" width="113.5703125" style="1" customWidth="1"/>
    <col min="16130" max="16130" width="17.7109375" style="1" customWidth="1"/>
    <col min="16131" max="16131" width="42.42578125" style="1" customWidth="1"/>
    <col min="16132" max="16384" width="9.28515625" style="1"/>
  </cols>
  <sheetData>
    <row r="1" spans="1:11" ht="28.5" customHeight="1" x14ac:dyDescent="0.3">
      <c r="A1" s="28"/>
      <c r="B1" s="33" t="s">
        <v>17</v>
      </c>
      <c r="C1" s="29"/>
      <c r="D1" s="28"/>
      <c r="E1" s="28"/>
      <c r="F1" s="28"/>
      <c r="G1" s="28"/>
      <c r="H1" s="28"/>
      <c r="I1" s="28"/>
      <c r="J1" s="28"/>
      <c r="K1" s="28"/>
    </row>
    <row r="2" spans="1:11" s="2" customFormat="1" ht="26.25" customHeight="1" x14ac:dyDescent="0.3">
      <c r="A2" s="8"/>
      <c r="B2" s="33" t="s">
        <v>5</v>
      </c>
      <c r="C2" s="29"/>
      <c r="D2" s="8"/>
      <c r="E2" s="8"/>
      <c r="F2" s="8"/>
      <c r="G2" s="8"/>
      <c r="H2" s="8"/>
      <c r="I2" s="8"/>
      <c r="J2" s="8"/>
      <c r="K2" s="8"/>
    </row>
    <row r="3" spans="1:11" s="8" customFormat="1" ht="22.5" customHeight="1" x14ac:dyDescent="0.3">
      <c r="B3" s="36" t="s">
        <v>18</v>
      </c>
      <c r="C3" s="30"/>
    </row>
    <row r="4" spans="1:11" s="8" customFormat="1" ht="30" customHeight="1" x14ac:dyDescent="0.3">
      <c r="B4" s="13"/>
      <c r="C4" s="30"/>
    </row>
    <row r="5" spans="1:11" s="8" customFormat="1" ht="24.75" customHeight="1" x14ac:dyDescent="0.3">
      <c r="B5" s="13" t="s">
        <v>14</v>
      </c>
      <c r="C5" s="30"/>
    </row>
    <row r="6" spans="1:11" s="8" customFormat="1" ht="24.75" customHeight="1" x14ac:dyDescent="0.3">
      <c r="B6" s="13"/>
      <c r="C6" s="30"/>
    </row>
    <row r="7" spans="1:11" s="8" customFormat="1" ht="24.75" customHeight="1" x14ac:dyDescent="0.3">
      <c r="B7" s="13"/>
      <c r="C7" s="30"/>
    </row>
    <row r="8" spans="1:11" s="2" customFormat="1" ht="53.25" customHeight="1" x14ac:dyDescent="0.3">
      <c r="A8" s="38" t="s">
        <v>13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1" s="2" customFormat="1" ht="21" customHeight="1" x14ac:dyDescent="0.35">
      <c r="A9" s="49"/>
      <c r="B9" s="49"/>
      <c r="C9" s="49"/>
      <c r="D9" s="49"/>
      <c r="E9" s="49"/>
      <c r="F9" s="49"/>
      <c r="G9" s="49"/>
      <c r="H9" s="49"/>
      <c r="I9" s="49"/>
    </row>
    <row r="10" spans="1:11" s="2" customFormat="1" ht="17.25" customHeight="1" x14ac:dyDescent="0.25">
      <c r="A10" s="3"/>
      <c r="B10" s="3"/>
      <c r="C10" s="3"/>
    </row>
    <row r="11" spans="1:11" s="2" customFormat="1" ht="19.5" thickBot="1" x14ac:dyDescent="0.3">
      <c r="A11" s="4"/>
      <c r="B11" s="4"/>
      <c r="E11" s="12"/>
      <c r="G11" s="12" t="s">
        <v>0</v>
      </c>
      <c r="I11" s="12"/>
      <c r="K11" s="12" t="s">
        <v>0</v>
      </c>
    </row>
    <row r="12" spans="1:11" ht="117" thickBot="1" x14ac:dyDescent="0.3">
      <c r="A12" s="54" t="s">
        <v>1</v>
      </c>
      <c r="B12" s="55"/>
      <c r="C12" s="5" t="s">
        <v>9</v>
      </c>
      <c r="D12" s="16" t="s">
        <v>8</v>
      </c>
      <c r="E12" s="16" t="s">
        <v>10</v>
      </c>
      <c r="F12" s="16" t="s">
        <v>8</v>
      </c>
      <c r="G12" s="16" t="s">
        <v>11</v>
      </c>
      <c r="H12" s="16" t="s">
        <v>8</v>
      </c>
      <c r="I12" s="16" t="s">
        <v>12</v>
      </c>
      <c r="J12" s="16" t="s">
        <v>15</v>
      </c>
      <c r="K12" s="16" t="s">
        <v>12</v>
      </c>
    </row>
    <row r="13" spans="1:11" ht="19.5" thickBot="1" x14ac:dyDescent="0.3">
      <c r="A13" s="50">
        <v>1</v>
      </c>
      <c r="B13" s="51"/>
      <c r="C13" s="9">
        <v>2</v>
      </c>
      <c r="D13" s="23">
        <v>3</v>
      </c>
      <c r="E13" s="23">
        <v>2</v>
      </c>
      <c r="F13" s="23">
        <v>3</v>
      </c>
      <c r="G13" s="23">
        <v>2</v>
      </c>
      <c r="H13" s="23">
        <v>3</v>
      </c>
      <c r="I13" s="23">
        <v>2</v>
      </c>
      <c r="J13" s="23">
        <v>3</v>
      </c>
      <c r="K13" s="23">
        <v>2</v>
      </c>
    </row>
    <row r="14" spans="1:11" ht="75" customHeight="1" x14ac:dyDescent="0.25">
      <c r="A14" s="52" t="s">
        <v>7</v>
      </c>
      <c r="B14" s="53"/>
      <c r="C14" s="6">
        <f>C15-C16</f>
        <v>0</v>
      </c>
      <c r="D14" s="17">
        <f t="shared" ref="D14:E14" si="0">D15-D16</f>
        <v>0</v>
      </c>
      <c r="E14" s="18">
        <f t="shared" si="0"/>
        <v>0</v>
      </c>
      <c r="F14" s="17">
        <f t="shared" ref="F14:G14" si="1">F15-F16</f>
        <v>50000</v>
      </c>
      <c r="G14" s="18">
        <f t="shared" si="1"/>
        <v>50000</v>
      </c>
      <c r="H14" s="17">
        <f t="shared" ref="H14:I14" si="2">H15-H16</f>
        <v>0</v>
      </c>
      <c r="I14" s="18">
        <f t="shared" si="2"/>
        <v>-22880</v>
      </c>
      <c r="J14" s="17">
        <f t="shared" ref="J14:K14" si="3">J15-J16</f>
        <v>0</v>
      </c>
      <c r="K14" s="18">
        <f t="shared" si="3"/>
        <v>0</v>
      </c>
    </row>
    <row r="15" spans="1:11" ht="39.75" customHeight="1" x14ac:dyDescent="0.25">
      <c r="A15" s="41" t="s">
        <v>2</v>
      </c>
      <c r="B15" s="42"/>
      <c r="C15" s="10">
        <v>201204.6</v>
      </c>
      <c r="D15" s="20">
        <v>16666.400000000001</v>
      </c>
      <c r="E15" s="20">
        <f>C15+D15</f>
        <v>217871</v>
      </c>
      <c r="F15" s="20">
        <v>50000</v>
      </c>
      <c r="G15" s="20">
        <f>E15+F15</f>
        <v>267871</v>
      </c>
      <c r="H15" s="20">
        <v>-5000</v>
      </c>
      <c r="I15" s="20">
        <v>192602</v>
      </c>
      <c r="J15" s="20">
        <v>4167</v>
      </c>
      <c r="K15" s="34">
        <f>I15+J15</f>
        <v>196769</v>
      </c>
    </row>
    <row r="16" spans="1:11" ht="39.75" customHeight="1" x14ac:dyDescent="0.25">
      <c r="A16" s="43" t="s">
        <v>3</v>
      </c>
      <c r="B16" s="44"/>
      <c r="C16" s="10">
        <v>201204.6</v>
      </c>
      <c r="D16" s="20">
        <v>16666.400000000001</v>
      </c>
      <c r="E16" s="20">
        <f>C16+D16</f>
        <v>217871</v>
      </c>
      <c r="F16" s="20"/>
      <c r="G16" s="20">
        <f>E16+F16</f>
        <v>217871</v>
      </c>
      <c r="H16" s="20">
        <v>-5000</v>
      </c>
      <c r="I16" s="20">
        <v>215482</v>
      </c>
      <c r="J16" s="20">
        <v>4167</v>
      </c>
      <c r="K16" s="34">
        <f>I16+J16-22880</f>
        <v>196769</v>
      </c>
    </row>
    <row r="17" spans="1:11" ht="56.45" customHeight="1" x14ac:dyDescent="0.25">
      <c r="A17" s="45" t="s">
        <v>6</v>
      </c>
      <c r="B17" s="46"/>
      <c r="C17" s="7">
        <f>C18-C19</f>
        <v>119160.79999999981</v>
      </c>
      <c r="D17" s="24">
        <f t="shared" ref="D17:E17" si="4">D18-D19</f>
        <v>0</v>
      </c>
      <c r="E17" s="25">
        <f t="shared" si="4"/>
        <v>119160.79999999981</v>
      </c>
      <c r="F17" s="24">
        <f t="shared" ref="F17:G17" si="5">F18-F19</f>
        <v>0</v>
      </c>
      <c r="G17" s="25">
        <f t="shared" si="5"/>
        <v>119160.79999999981</v>
      </c>
      <c r="H17" s="25">
        <f t="shared" ref="H17:I17" si="6">H18-H19</f>
        <v>60000</v>
      </c>
      <c r="I17" s="25">
        <f t="shared" si="6"/>
        <v>77813</v>
      </c>
      <c r="J17" s="25">
        <f t="shared" ref="J17:K17" si="7">J18-J19</f>
        <v>0</v>
      </c>
      <c r="K17" s="25">
        <f t="shared" si="7"/>
        <v>64933</v>
      </c>
    </row>
    <row r="18" spans="1:11" ht="39.75" customHeight="1" x14ac:dyDescent="0.25">
      <c r="A18" s="41" t="s">
        <v>2</v>
      </c>
      <c r="B18" s="42"/>
      <c r="C18" s="10">
        <v>3052045.3</v>
      </c>
      <c r="D18" s="19"/>
      <c r="E18" s="20">
        <f t="shared" ref="E18:E19" si="8">C18+D18</f>
        <v>3052045.3</v>
      </c>
      <c r="F18" s="19"/>
      <c r="G18" s="20">
        <f t="shared" ref="G18:G19" si="9">E18+F18</f>
        <v>3052045.3</v>
      </c>
      <c r="H18" s="20">
        <v>60000</v>
      </c>
      <c r="I18" s="20">
        <v>2461273.7999999998</v>
      </c>
      <c r="J18" s="20"/>
      <c r="K18" s="34">
        <f>2461273.8-12880+300000+900000</f>
        <v>3648393.8</v>
      </c>
    </row>
    <row r="19" spans="1:11" ht="39.75" customHeight="1" x14ac:dyDescent="0.25">
      <c r="A19" s="43" t="s">
        <v>3</v>
      </c>
      <c r="B19" s="44"/>
      <c r="C19" s="10">
        <v>2932884.5</v>
      </c>
      <c r="D19" s="26"/>
      <c r="E19" s="27">
        <f t="shared" si="8"/>
        <v>2932884.5</v>
      </c>
      <c r="F19" s="26"/>
      <c r="G19" s="27">
        <f t="shared" si="9"/>
        <v>2932884.5</v>
      </c>
      <c r="H19" s="27"/>
      <c r="I19" s="27">
        <v>2383460.7999999998</v>
      </c>
      <c r="J19" s="27"/>
      <c r="K19" s="35">
        <f>2383460.8+300000+900000</f>
        <v>3583460.8</v>
      </c>
    </row>
    <row r="20" spans="1:11" ht="43.5" customHeight="1" x14ac:dyDescent="0.25">
      <c r="A20" s="47" t="s">
        <v>4</v>
      </c>
      <c r="B20" s="48"/>
      <c r="C20" s="7">
        <f>C21-C22</f>
        <v>119160.79999999981</v>
      </c>
      <c r="D20" s="19">
        <f t="shared" ref="D20:E20" si="10">D21-D22</f>
        <v>0</v>
      </c>
      <c r="E20" s="18">
        <f t="shared" si="10"/>
        <v>119160.79999999981</v>
      </c>
      <c r="F20" s="19">
        <f t="shared" ref="F20:G20" si="11">F21-F22</f>
        <v>50000</v>
      </c>
      <c r="G20" s="18">
        <f t="shared" si="11"/>
        <v>169160.79999999981</v>
      </c>
      <c r="H20" s="20">
        <f t="shared" ref="H20:I20" si="12">H21-H22</f>
        <v>60000</v>
      </c>
      <c r="I20" s="18">
        <f t="shared" si="12"/>
        <v>54933</v>
      </c>
      <c r="J20" s="20">
        <f t="shared" ref="J20:K20" si="13">J21-J22</f>
        <v>0</v>
      </c>
      <c r="K20" s="18">
        <f t="shared" si="13"/>
        <v>64933</v>
      </c>
    </row>
    <row r="21" spans="1:11" ht="39.75" customHeight="1" x14ac:dyDescent="0.25">
      <c r="A21" s="41" t="s">
        <v>2</v>
      </c>
      <c r="B21" s="42"/>
      <c r="C21" s="10">
        <f>C15+C18</f>
        <v>3253249.9</v>
      </c>
      <c r="D21" s="19">
        <f t="shared" ref="D21:E21" si="14">D15+D18</f>
        <v>16666.400000000001</v>
      </c>
      <c r="E21" s="20">
        <f t="shared" si="14"/>
        <v>3269916.3</v>
      </c>
      <c r="F21" s="19">
        <f t="shared" ref="F21:G21" si="15">F15+F18</f>
        <v>50000</v>
      </c>
      <c r="G21" s="20">
        <f t="shared" si="15"/>
        <v>3319916.3</v>
      </c>
      <c r="H21" s="19">
        <f t="shared" ref="H21:I21" si="16">H15+H18</f>
        <v>55000</v>
      </c>
      <c r="I21" s="20">
        <f t="shared" si="16"/>
        <v>2653875.7999999998</v>
      </c>
      <c r="J21" s="19">
        <f t="shared" ref="J21" si="17">J15+J18</f>
        <v>4167</v>
      </c>
      <c r="K21" s="20">
        <f>K15+K18</f>
        <v>3845162.8</v>
      </c>
    </row>
    <row r="22" spans="1:11" ht="39.75" customHeight="1" thickBot="1" x14ac:dyDescent="0.3">
      <c r="A22" s="39" t="s">
        <v>3</v>
      </c>
      <c r="B22" s="40"/>
      <c r="C22" s="11">
        <f>C16+C19</f>
        <v>3134089.1</v>
      </c>
      <c r="D22" s="21">
        <f t="shared" ref="D22:E22" si="18">D16+D19</f>
        <v>16666.400000000001</v>
      </c>
      <c r="E22" s="22">
        <f t="shared" si="18"/>
        <v>3150755.5</v>
      </c>
      <c r="F22" s="21">
        <f t="shared" ref="F22:G22" si="19">F16+F19</f>
        <v>0</v>
      </c>
      <c r="G22" s="22">
        <f t="shared" si="19"/>
        <v>3150755.5</v>
      </c>
      <c r="H22" s="21">
        <f t="shared" ref="H22:I22" si="20">H16+H19</f>
        <v>-5000</v>
      </c>
      <c r="I22" s="22">
        <f t="shared" si="20"/>
        <v>2598942.7999999998</v>
      </c>
      <c r="J22" s="21">
        <f t="shared" ref="J22" si="21">J16+J19</f>
        <v>4167</v>
      </c>
      <c r="K22" s="22">
        <f>K16+K19</f>
        <v>3780229.8</v>
      </c>
    </row>
    <row r="23" spans="1:11" ht="21" customHeight="1" x14ac:dyDescent="0.25">
      <c r="A23" s="32"/>
      <c r="B23" s="32"/>
      <c r="C23" s="31"/>
      <c r="D23" s="14"/>
      <c r="E23" s="15"/>
      <c r="F23" s="14"/>
      <c r="G23" s="15"/>
      <c r="H23" s="14"/>
      <c r="I23" s="15"/>
      <c r="J23" s="14"/>
      <c r="K23" s="15"/>
    </row>
    <row r="24" spans="1:11" ht="74.25" customHeight="1" x14ac:dyDescent="0.3">
      <c r="A24" s="37" t="s">
        <v>16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</row>
  </sheetData>
  <mergeCells count="14">
    <mergeCell ref="A24:K24"/>
    <mergeCell ref="A8:K8"/>
    <mergeCell ref="A22:B22"/>
    <mergeCell ref="A15:B15"/>
    <mergeCell ref="A16:B16"/>
    <mergeCell ref="A17:B17"/>
    <mergeCell ref="A18:B18"/>
    <mergeCell ref="A19:B19"/>
    <mergeCell ref="A20:B20"/>
    <mergeCell ref="A9:I9"/>
    <mergeCell ref="A13:B13"/>
    <mergeCell ref="A14:B14"/>
    <mergeCell ref="A12:B12"/>
    <mergeCell ref="A21:B21"/>
  </mergeCells>
  <pageMargins left="0.98425196850393704" right="0.43307086614173229" top="0.78740157480314965" bottom="0.78740157480314965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2017-06-15T08:30:18Z</dcterms:modified>
</cp:coreProperties>
</file>