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3_ncr:1_{356696AF-31B1-4F6E-8113-CC2D35119598}" xr6:coauthVersionLast="31" xr6:coauthVersionMax="31" xr10:uidLastSave="{00000000-0000-0000-0000-000000000000}"/>
  <bookViews>
    <workbookView xWindow="240" yWindow="345" windowWidth="14805" windowHeight="7770" xr2:uid="{00000000-000D-0000-FFFF-FFFF00000000}"/>
  </bookViews>
  <sheets>
    <sheet name="2017" sheetId="3" r:id="rId1"/>
  </sheets>
  <calcPr calcId="179017"/>
</workbook>
</file>

<file path=xl/calcChain.xml><?xml version="1.0" encoding="utf-8"?>
<calcChain xmlns="http://schemas.openxmlformats.org/spreadsheetml/2006/main">
  <c r="M21" i="3" l="1"/>
  <c r="M20" i="3"/>
  <c r="M16" i="3"/>
  <c r="M13" i="3"/>
  <c r="M19" i="3" l="1"/>
  <c r="I21" i="3"/>
  <c r="L21" i="3" s="1"/>
  <c r="N21" i="3" s="1"/>
  <c r="I20" i="3"/>
  <c r="L20" i="3" s="1"/>
  <c r="N20" i="3" s="1"/>
  <c r="N19" i="3" s="1"/>
  <c r="L18" i="3"/>
  <c r="L17" i="3"/>
  <c r="N17" i="3" s="1"/>
  <c r="K21" i="3"/>
  <c r="K20" i="3"/>
  <c r="J21" i="3"/>
  <c r="J20" i="3"/>
  <c r="J16" i="3"/>
  <c r="K16" i="3"/>
  <c r="K13" i="3"/>
  <c r="J13" i="3"/>
  <c r="L15" i="3"/>
  <c r="N15" i="3" s="1"/>
  <c r="K19" i="3" l="1"/>
  <c r="L16" i="3"/>
  <c r="N18" i="3"/>
  <c r="N16" i="3" s="1"/>
  <c r="L19" i="3"/>
  <c r="J19" i="3"/>
  <c r="L14" i="3"/>
  <c r="N14" i="3" s="1"/>
  <c r="N13" i="3" s="1"/>
  <c r="L13" i="3" l="1"/>
  <c r="H21" i="3"/>
  <c r="H20" i="3"/>
  <c r="H19" i="3" s="1"/>
  <c r="I16" i="3"/>
  <c r="H16" i="3"/>
  <c r="H13" i="3"/>
  <c r="I19" i="3" l="1"/>
  <c r="I13" i="3"/>
  <c r="F21" i="3"/>
  <c r="F20" i="3"/>
  <c r="F19" i="3" s="1"/>
  <c r="F16" i="3"/>
  <c r="F13" i="3"/>
  <c r="C18" i="3" l="1"/>
  <c r="C17" i="3"/>
  <c r="E18" i="3" l="1"/>
  <c r="G18" i="3" s="1"/>
  <c r="E17" i="3"/>
  <c r="G17" i="3" s="1"/>
  <c r="G16" i="3" s="1"/>
  <c r="E15" i="3"/>
  <c r="G15" i="3" s="1"/>
  <c r="E14" i="3"/>
  <c r="G14" i="3" s="1"/>
  <c r="G13" i="3" s="1"/>
  <c r="D21" i="3" l="1"/>
  <c r="D20" i="3"/>
  <c r="E16" i="3"/>
  <c r="D16" i="3"/>
  <c r="D13" i="3"/>
  <c r="D19" i="3" l="1"/>
  <c r="E13" i="3"/>
  <c r="C21" i="3" l="1"/>
  <c r="E21" i="3" s="1"/>
  <c r="G21" i="3" s="1"/>
  <c r="C20" i="3"/>
  <c r="E20" i="3" s="1"/>
  <c r="G20" i="3" s="1"/>
  <c r="G19" i="3" s="1"/>
  <c r="E19" i="3" l="1"/>
  <c r="C13" i="3"/>
  <c r="C16" i="3" l="1"/>
  <c r="C19" i="3"/>
</calcChain>
</file>

<file path=xl/sharedStrings.xml><?xml version="1.0" encoding="utf-8"?>
<sst xmlns="http://schemas.openxmlformats.org/spreadsheetml/2006/main" count="29" uniqueCount="25">
  <si>
    <t>(тыс.руб.)</t>
  </si>
  <si>
    <t>Вид муниципальных внутренних заимствований</t>
  </si>
  <si>
    <t>привлечение средств</t>
  </si>
  <si>
    <t>погашение средств</t>
  </si>
  <si>
    <t>Итого муниципальные внутренние заимствования</t>
  </si>
  <si>
    <t>к Решению Петрозаводского городского Совета</t>
  </si>
  <si>
    <t>Кредиты кредитных организаций в валюте Российской Федерации, в том числе:</t>
  </si>
  <si>
    <t>Бюджетные кредиты от других бюджетов бюджетной системы Российской Федерации, в том числе:</t>
  </si>
  <si>
    <t>Включено в проект решения на сессию ПГС 07.06.2017</t>
  </si>
  <si>
    <t>поправка</t>
  </si>
  <si>
    <r>
      <t>Примечание: Бюджетные кредиты от других бюджетов бюджетной системы Российской Федерации предусмотрены в виде бюджетных кредитов на пополнение остатков средств на счете бюджета Петрозаводского городского округа, предоставляемых в соответствии с положениями пункта 2 статьи 93.6 Бюджетного кодекса Российской Федерации</t>
    </r>
    <r>
      <rPr>
        <b/>
        <sz val="14"/>
        <color theme="1"/>
        <rFont val="Times New Roman"/>
        <family val="1"/>
        <charset val="204"/>
      </rPr>
      <t xml:space="preserve">, </t>
    </r>
    <r>
      <rPr>
        <sz val="14"/>
        <color theme="1"/>
        <rFont val="Times New Roman"/>
        <family val="1"/>
        <charset val="204"/>
      </rPr>
      <t xml:space="preserve">и бюджетных кредитов из бюджета Республики Карелия </t>
    </r>
  </si>
  <si>
    <t>Предоставление бюджетного кредита из бюджета РК</t>
  </si>
  <si>
    <t>Утверждено Решением ПГСот  07.06.2017         № 28/06-115</t>
  </si>
  <si>
    <t>Утверждено Решением ПГСот  16.08.2017         № 28/08-145</t>
  </si>
  <si>
    <t>Увеличение лимита на кредитные средства в размере 1/12 в связи с увеличением налоговых и неналоговых доходов</t>
  </si>
  <si>
    <t>Приложение № 15</t>
  </si>
  <si>
    <t>Утверждено Решением ПгС от 20.12.2017 28/11-214</t>
  </si>
  <si>
    <t>Изменение оборотов по бюджетным кредитам, предоставляемым через систему Федерального казначейства</t>
  </si>
  <si>
    <t>Реструктуризация бюджетных кредитов</t>
  </si>
  <si>
    <t>Изменение оборотов</t>
  </si>
  <si>
    <t xml:space="preserve">Утверждено Решением ПГС от 23.03.2018 № 28/14-279 </t>
  </si>
  <si>
    <t>Приложение № 1</t>
  </si>
  <si>
    <t xml:space="preserve">Программа муниципальных внутренних заимствований Петрозаводского городского округа на 2018 год                                                    </t>
  </si>
  <si>
    <t>Сумма</t>
  </si>
  <si>
    <r>
      <t xml:space="preserve">от  </t>
    </r>
    <r>
      <rPr>
        <u/>
        <sz val="13"/>
        <rFont val="Times New Roman"/>
        <family val="1"/>
        <charset val="204"/>
      </rPr>
      <t>26 апреля 2018 года</t>
    </r>
    <r>
      <rPr>
        <sz val="13"/>
        <rFont val="Times New Roman"/>
        <family val="1"/>
        <charset val="204"/>
      </rPr>
      <t xml:space="preserve">  № </t>
    </r>
    <r>
      <rPr>
        <u/>
        <sz val="13"/>
        <rFont val="Times New Roman"/>
        <family val="1"/>
        <charset val="204"/>
      </rPr>
      <t>28/15-299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</si>
</sst>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#,##0.0"/>
    <numFmt numFmtId="165" formatCode="0.0"/>
    <numFmt numFmtId="166" formatCode="#,##0.0;[Red]#,##0.0"/>
  </numFmts>
  <fonts count="18" x14ac:knownFonts="1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9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9"/>
      <color indexed="8"/>
      <name val="Times New Roman"/>
      <family val="1"/>
      <charset val="204"/>
    </font>
    <font>
      <sz val="19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9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43" fontId="16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1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vertical="center" wrapText="1"/>
    </xf>
    <xf numFmtId="0" fontId="4" fillId="0" borderId="0" xfId="0" applyFont="1" applyFill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/>
    <xf numFmtId="0" fontId="5" fillId="0" borderId="5" xfId="0" applyFont="1" applyFill="1" applyBorder="1" applyAlignment="1">
      <alignment horizontal="center" vertical="center" wrapText="1"/>
    </xf>
    <xf numFmtId="164" fontId="12" fillId="0" borderId="7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0" fillId="0" borderId="0" xfId="0" applyNumberFormat="1" applyFont="1" applyFill="1" applyBorder="1" applyAlignment="1" applyProtection="1"/>
    <xf numFmtId="165" fontId="9" fillId="0" borderId="0" xfId="1" applyNumberFormat="1" applyFont="1" applyFill="1" applyBorder="1" applyAlignment="1" applyProtection="1">
      <alignment horizontal="center" vertical="center"/>
    </xf>
    <xf numFmtId="164" fontId="9" fillId="0" borderId="0" xfId="1" applyNumberFormat="1" applyFont="1" applyFill="1" applyBorder="1" applyAlignment="1" applyProtection="1">
      <alignment horizontal="center" vertical="center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165" fontId="6" fillId="0" borderId="14" xfId="1" applyNumberFormat="1" applyFont="1" applyFill="1" applyBorder="1" applyAlignment="1" applyProtection="1">
      <alignment horizontal="center" vertical="center"/>
    </xf>
    <xf numFmtId="164" fontId="6" fillId="0" borderId="14" xfId="1" applyNumberFormat="1" applyFont="1" applyFill="1" applyBorder="1" applyAlignment="1" applyProtection="1">
      <alignment horizontal="center" vertical="center"/>
    </xf>
    <xf numFmtId="164" fontId="9" fillId="0" borderId="14" xfId="1" applyNumberFormat="1" applyFont="1" applyFill="1" applyBorder="1" applyAlignment="1" applyProtection="1">
      <alignment horizontal="center" vertical="center"/>
    </xf>
    <xf numFmtId="164" fontId="9" fillId="0" borderId="15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top"/>
    </xf>
    <xf numFmtId="164" fontId="6" fillId="0" borderId="16" xfId="1" applyNumberFormat="1" applyFont="1" applyFill="1" applyBorder="1" applyAlignment="1" applyProtection="1">
      <alignment horizontal="center" vertical="center"/>
    </xf>
    <xf numFmtId="164" fontId="9" fillId="0" borderId="17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/>
    <xf numFmtId="0" fontId="5" fillId="0" borderId="0" xfId="2" applyNumberFormat="1" applyFont="1" applyFill="1" applyBorder="1" applyAlignment="1" applyProtection="1">
      <alignment wrapText="1"/>
    </xf>
    <xf numFmtId="0" fontId="5" fillId="0" borderId="0" xfId="2" applyNumberFormat="1" applyFont="1" applyFill="1" applyBorder="1" applyAlignment="1" applyProtection="1">
      <alignment horizontal="left" wrapText="1"/>
    </xf>
    <xf numFmtId="164" fontId="1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 applyProtection="1"/>
    <xf numFmtId="164" fontId="6" fillId="0" borderId="13" xfId="1" applyNumberFormat="1" applyFont="1" applyFill="1" applyBorder="1" applyAlignment="1" applyProtection="1">
      <alignment horizontal="center" vertical="center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top"/>
    </xf>
    <xf numFmtId="165" fontId="6" fillId="0" borderId="6" xfId="1" applyNumberFormat="1" applyFont="1" applyFill="1" applyBorder="1" applyAlignment="1" applyProtection="1">
      <alignment horizontal="center" vertical="center"/>
    </xf>
    <xf numFmtId="164" fontId="9" fillId="0" borderId="6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164" fontId="9" fillId="0" borderId="8" xfId="1" applyNumberFormat="1" applyFont="1" applyFill="1" applyBorder="1" applyAlignment="1" applyProtection="1">
      <alignment horizontal="center" vertical="center"/>
    </xf>
    <xf numFmtId="164" fontId="9" fillId="0" borderId="11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top"/>
    </xf>
    <xf numFmtId="164" fontId="6" fillId="0" borderId="5" xfId="1" applyNumberFormat="1" applyFont="1" applyFill="1" applyBorder="1" applyAlignment="1" applyProtection="1">
      <alignment horizontal="center" vertical="center"/>
    </xf>
    <xf numFmtId="164" fontId="9" fillId="0" borderId="7" xfId="1" applyNumberFormat="1" applyFont="1" applyFill="1" applyBorder="1" applyAlignment="1" applyProtection="1">
      <alignment horizontal="center" vertical="center"/>
    </xf>
    <xf numFmtId="164" fontId="9" fillId="0" borderId="12" xfId="1" applyNumberFormat="1" applyFont="1" applyFill="1" applyBorder="1" applyAlignment="1" applyProtection="1">
      <alignment horizontal="center" vertical="center"/>
    </xf>
    <xf numFmtId="0" fontId="6" fillId="0" borderId="19" xfId="1" applyNumberFormat="1" applyFont="1" applyFill="1" applyBorder="1" applyAlignment="1" applyProtection="1">
      <alignment horizontal="center" vertical="center" wrapText="1"/>
    </xf>
    <xf numFmtId="0" fontId="15" fillId="0" borderId="19" xfId="1" applyNumberFormat="1" applyFont="1" applyFill="1" applyBorder="1" applyAlignment="1" applyProtection="1">
      <alignment horizontal="center" vertical="center" wrapText="1"/>
    </xf>
    <xf numFmtId="0" fontId="3" fillId="0" borderId="18" xfId="1" applyNumberFormat="1" applyFont="1" applyFill="1" applyBorder="1" applyAlignment="1" applyProtection="1">
      <alignment horizontal="center" vertical="top"/>
    </xf>
    <xf numFmtId="164" fontId="6" fillId="0" borderId="19" xfId="1" applyNumberFormat="1" applyFont="1" applyFill="1" applyBorder="1" applyAlignment="1" applyProtection="1">
      <alignment horizontal="center" vertical="center"/>
    </xf>
    <xf numFmtId="165" fontId="6" fillId="0" borderId="20" xfId="1" applyNumberFormat="1" applyFont="1" applyFill="1" applyBorder="1" applyAlignment="1" applyProtection="1">
      <alignment horizontal="center" vertical="center"/>
    </xf>
    <xf numFmtId="164" fontId="9" fillId="0" borderId="20" xfId="1" applyNumberFormat="1" applyFont="1" applyFill="1" applyBorder="1" applyAlignment="1" applyProtection="1">
      <alignment horizontal="center" vertical="center"/>
    </xf>
    <xf numFmtId="164" fontId="6" fillId="0" borderId="21" xfId="1" applyNumberFormat="1" applyFont="1" applyFill="1" applyBorder="1" applyAlignment="1" applyProtection="1">
      <alignment horizontal="center" vertical="center"/>
    </xf>
    <xf numFmtId="164" fontId="9" fillId="0" borderId="22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164" fontId="9" fillId="0" borderId="23" xfId="1" applyNumberFormat="1" applyFont="1" applyFill="1" applyBorder="1" applyAlignment="1" applyProtection="1">
      <alignment horizontal="center" vertical="center"/>
    </xf>
    <xf numFmtId="0" fontId="15" fillId="0" borderId="25" xfId="1" applyNumberFormat="1" applyFont="1" applyFill="1" applyBorder="1" applyAlignment="1" applyProtection="1">
      <alignment horizontal="center" vertical="center" wrapText="1"/>
    </xf>
    <xf numFmtId="0" fontId="3" fillId="0" borderId="24" xfId="1" applyNumberFormat="1" applyFont="1" applyFill="1" applyBorder="1" applyAlignment="1" applyProtection="1">
      <alignment horizontal="center" vertical="top"/>
    </xf>
    <xf numFmtId="165" fontId="6" fillId="0" borderId="26" xfId="1" applyNumberFormat="1" applyFont="1" applyFill="1" applyBorder="1" applyAlignment="1" applyProtection="1">
      <alignment horizontal="center" vertical="center"/>
    </xf>
    <xf numFmtId="164" fontId="9" fillId="0" borderId="26" xfId="1" applyNumberFormat="1" applyFont="1" applyFill="1" applyBorder="1" applyAlignment="1" applyProtection="1">
      <alignment horizontal="center" vertical="center"/>
    </xf>
    <xf numFmtId="164" fontId="9" fillId="0" borderId="27" xfId="1" applyNumberFormat="1" applyFont="1" applyFill="1" applyBorder="1" applyAlignment="1" applyProtection="1">
      <alignment horizontal="center" vertical="center"/>
    </xf>
    <xf numFmtId="164" fontId="9" fillId="0" borderId="29" xfId="1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left" vertical="center" wrapText="1"/>
    </xf>
    <xf numFmtId="166" fontId="6" fillId="0" borderId="20" xfId="3" applyNumberFormat="1" applyFont="1" applyFill="1" applyBorder="1" applyAlignment="1" applyProtection="1">
      <alignment horizontal="center" vertical="center"/>
    </xf>
    <xf numFmtId="164" fontId="6" fillId="0" borderId="30" xfId="1" applyNumberFormat="1" applyFont="1" applyFill="1" applyBorder="1" applyAlignment="1" applyProtection="1">
      <alignment horizontal="center" vertical="center"/>
    </xf>
    <xf numFmtId="166" fontId="6" fillId="0" borderId="26" xfId="3" applyNumberFormat="1" applyFont="1" applyFill="1" applyBorder="1" applyAlignment="1" applyProtection="1">
      <alignment horizontal="center" vertical="center"/>
    </xf>
    <xf numFmtId="164" fontId="6" fillId="0" borderId="28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wrapText="1"/>
    </xf>
    <xf numFmtId="0" fontId="11" fillId="0" borderId="0" xfId="1" applyNumberFormat="1" applyFont="1" applyFill="1" applyBorder="1" applyAlignment="1" applyProtection="1">
      <alignment horizontal="left" wrapText="1"/>
    </xf>
    <xf numFmtId="49" fontId="9" fillId="0" borderId="11" xfId="2" applyNumberFormat="1" applyFont="1" applyFill="1" applyBorder="1" applyAlignment="1" applyProtection="1">
      <alignment horizontal="left" vertical="center" wrapText="1"/>
    </xf>
    <xf numFmtId="49" fontId="9" fillId="0" borderId="29" xfId="2" applyNumberFormat="1" applyFont="1" applyFill="1" applyBorder="1" applyAlignment="1" applyProtection="1">
      <alignment horizontal="left" vertical="center" wrapText="1"/>
    </xf>
    <xf numFmtId="49" fontId="9" fillId="0" borderId="6" xfId="2" applyNumberFormat="1" applyFont="1" applyFill="1" applyBorder="1" applyAlignment="1" applyProtection="1">
      <alignment horizontal="left" vertical="center" wrapText="1"/>
    </xf>
    <xf numFmtId="49" fontId="9" fillId="0" borderId="26" xfId="2" applyNumberFormat="1" applyFont="1" applyFill="1" applyBorder="1" applyAlignment="1" applyProtection="1">
      <alignment horizontal="left" vertical="center" wrapText="1"/>
    </xf>
    <xf numFmtId="49" fontId="9" fillId="0" borderId="8" xfId="2" applyNumberFormat="1" applyFont="1" applyFill="1" applyBorder="1" applyAlignment="1" applyProtection="1">
      <alignment horizontal="left" vertical="center" wrapText="1"/>
    </xf>
    <xf numFmtId="49" fontId="9" fillId="0" borderId="27" xfId="2" applyNumberFormat="1" applyFont="1" applyFill="1" applyBorder="1" applyAlignment="1" applyProtection="1">
      <alignment horizontal="left" vertical="center" wrapText="1"/>
    </xf>
    <xf numFmtId="49" fontId="6" fillId="0" borderId="9" xfId="0" applyNumberFormat="1" applyFont="1" applyFill="1" applyBorder="1" applyAlignment="1" applyProtection="1">
      <alignment horizontal="left" vertical="center" wrapText="1"/>
    </xf>
    <xf numFmtId="49" fontId="6" fillId="0" borderId="28" xfId="0" applyNumberFormat="1" applyFont="1" applyFill="1" applyBorder="1" applyAlignment="1" applyProtection="1">
      <alignment horizontal="left" vertical="center" wrapText="1"/>
    </xf>
    <xf numFmtId="49" fontId="6" fillId="0" borderId="9" xfId="2" applyNumberFormat="1" applyFont="1" applyFill="1" applyBorder="1" applyAlignment="1" applyProtection="1">
      <alignment horizontal="left" vertical="center" wrapText="1"/>
    </xf>
    <xf numFmtId="49" fontId="6" fillId="0" borderId="28" xfId="2" applyNumberFormat="1" applyFont="1" applyFill="1" applyBorder="1" applyAlignment="1" applyProtection="1">
      <alignment horizontal="left" vertical="center" wrapText="1"/>
    </xf>
    <xf numFmtId="0" fontId="9" fillId="0" borderId="0" xfId="1" applyNumberFormat="1" applyFont="1" applyFill="1" applyBorder="1" applyAlignment="1" applyProtection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49" fontId="6" fillId="0" borderId="4" xfId="2" applyNumberFormat="1" applyFont="1" applyFill="1" applyBorder="1" applyAlignment="1" applyProtection="1">
      <alignment horizontal="left" vertical="center" wrapText="1"/>
    </xf>
    <xf numFmtId="49" fontId="6" fillId="0" borderId="25" xfId="2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2002 год" xfId="1" xr:uid="{00000000-0005-0000-0000-000001000000}"/>
    <cellStyle name="Обычный_tmpC004" xfId="2" xr:uid="{00000000-0005-0000-0000-000002000000}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view="pageBreakPreview" zoomScale="60" zoomScaleNormal="100" workbookViewId="0">
      <selection activeCell="B3" sqref="B3"/>
    </sheetView>
  </sheetViews>
  <sheetFormatPr defaultColWidth="9.28515625" defaultRowHeight="11.25" x14ac:dyDescent="0.25"/>
  <cols>
    <col min="1" max="1" width="101.140625" style="1" customWidth="1"/>
    <col min="2" max="2" width="22.28515625" style="1" customWidth="1"/>
    <col min="3" max="3" width="25" style="1" hidden="1" customWidth="1"/>
    <col min="4" max="4" width="24" style="1" hidden="1" customWidth="1"/>
    <col min="5" max="5" width="24.140625" style="1" hidden="1" customWidth="1"/>
    <col min="6" max="6" width="27.140625" style="1" hidden="1" customWidth="1"/>
    <col min="7" max="7" width="24.85546875" style="1" hidden="1" customWidth="1"/>
    <col min="8" max="8" width="27.140625" style="1" hidden="1" customWidth="1"/>
    <col min="9" max="9" width="24.85546875" style="1" hidden="1" customWidth="1"/>
    <col min="10" max="11" width="27.140625" style="1" hidden="1" customWidth="1"/>
    <col min="12" max="12" width="27" style="1" hidden="1" customWidth="1"/>
    <col min="13" max="13" width="27.140625" style="1" hidden="1" customWidth="1"/>
    <col min="14" max="14" width="27.42578125" style="1" customWidth="1"/>
    <col min="15" max="251" width="9.28515625" style="1"/>
    <col min="252" max="252" width="113.5703125" style="1" customWidth="1"/>
    <col min="253" max="253" width="17.7109375" style="1" customWidth="1"/>
    <col min="254" max="254" width="42.42578125" style="1" customWidth="1"/>
    <col min="255" max="507" width="9.28515625" style="1"/>
    <col min="508" max="508" width="113.5703125" style="1" customWidth="1"/>
    <col min="509" max="509" width="17.7109375" style="1" customWidth="1"/>
    <col min="510" max="510" width="42.42578125" style="1" customWidth="1"/>
    <col min="511" max="763" width="9.28515625" style="1"/>
    <col min="764" max="764" width="113.5703125" style="1" customWidth="1"/>
    <col min="765" max="765" width="17.7109375" style="1" customWidth="1"/>
    <col min="766" max="766" width="42.42578125" style="1" customWidth="1"/>
    <col min="767" max="1019" width="9.28515625" style="1"/>
    <col min="1020" max="1020" width="113.5703125" style="1" customWidth="1"/>
    <col min="1021" max="1021" width="17.7109375" style="1" customWidth="1"/>
    <col min="1022" max="1022" width="42.42578125" style="1" customWidth="1"/>
    <col min="1023" max="1275" width="9.28515625" style="1"/>
    <col min="1276" max="1276" width="113.5703125" style="1" customWidth="1"/>
    <col min="1277" max="1277" width="17.7109375" style="1" customWidth="1"/>
    <col min="1278" max="1278" width="42.42578125" style="1" customWidth="1"/>
    <col min="1279" max="1531" width="9.28515625" style="1"/>
    <col min="1532" max="1532" width="113.5703125" style="1" customWidth="1"/>
    <col min="1533" max="1533" width="17.7109375" style="1" customWidth="1"/>
    <col min="1534" max="1534" width="42.42578125" style="1" customWidth="1"/>
    <col min="1535" max="1787" width="9.28515625" style="1"/>
    <col min="1788" max="1788" width="113.5703125" style="1" customWidth="1"/>
    <col min="1789" max="1789" width="17.7109375" style="1" customWidth="1"/>
    <col min="1790" max="1790" width="42.42578125" style="1" customWidth="1"/>
    <col min="1791" max="2043" width="9.28515625" style="1"/>
    <col min="2044" max="2044" width="113.5703125" style="1" customWidth="1"/>
    <col min="2045" max="2045" width="17.7109375" style="1" customWidth="1"/>
    <col min="2046" max="2046" width="42.42578125" style="1" customWidth="1"/>
    <col min="2047" max="2299" width="9.28515625" style="1"/>
    <col min="2300" max="2300" width="113.5703125" style="1" customWidth="1"/>
    <col min="2301" max="2301" width="17.7109375" style="1" customWidth="1"/>
    <col min="2302" max="2302" width="42.42578125" style="1" customWidth="1"/>
    <col min="2303" max="2555" width="9.28515625" style="1"/>
    <col min="2556" max="2556" width="113.5703125" style="1" customWidth="1"/>
    <col min="2557" max="2557" width="17.7109375" style="1" customWidth="1"/>
    <col min="2558" max="2558" width="42.42578125" style="1" customWidth="1"/>
    <col min="2559" max="2811" width="9.28515625" style="1"/>
    <col min="2812" max="2812" width="113.5703125" style="1" customWidth="1"/>
    <col min="2813" max="2813" width="17.7109375" style="1" customWidth="1"/>
    <col min="2814" max="2814" width="42.42578125" style="1" customWidth="1"/>
    <col min="2815" max="3067" width="9.28515625" style="1"/>
    <col min="3068" max="3068" width="113.5703125" style="1" customWidth="1"/>
    <col min="3069" max="3069" width="17.7109375" style="1" customWidth="1"/>
    <col min="3070" max="3070" width="42.42578125" style="1" customWidth="1"/>
    <col min="3071" max="3323" width="9.28515625" style="1"/>
    <col min="3324" max="3324" width="113.5703125" style="1" customWidth="1"/>
    <col min="3325" max="3325" width="17.7109375" style="1" customWidth="1"/>
    <col min="3326" max="3326" width="42.42578125" style="1" customWidth="1"/>
    <col min="3327" max="3579" width="9.28515625" style="1"/>
    <col min="3580" max="3580" width="113.5703125" style="1" customWidth="1"/>
    <col min="3581" max="3581" width="17.7109375" style="1" customWidth="1"/>
    <col min="3582" max="3582" width="42.42578125" style="1" customWidth="1"/>
    <col min="3583" max="3835" width="9.28515625" style="1"/>
    <col min="3836" max="3836" width="113.5703125" style="1" customWidth="1"/>
    <col min="3837" max="3837" width="17.7109375" style="1" customWidth="1"/>
    <col min="3838" max="3838" width="42.42578125" style="1" customWidth="1"/>
    <col min="3839" max="4091" width="9.28515625" style="1"/>
    <col min="4092" max="4092" width="113.5703125" style="1" customWidth="1"/>
    <col min="4093" max="4093" width="17.7109375" style="1" customWidth="1"/>
    <col min="4094" max="4094" width="42.42578125" style="1" customWidth="1"/>
    <col min="4095" max="4347" width="9.28515625" style="1"/>
    <col min="4348" max="4348" width="113.5703125" style="1" customWidth="1"/>
    <col min="4349" max="4349" width="17.7109375" style="1" customWidth="1"/>
    <col min="4350" max="4350" width="42.42578125" style="1" customWidth="1"/>
    <col min="4351" max="4603" width="9.28515625" style="1"/>
    <col min="4604" max="4604" width="113.5703125" style="1" customWidth="1"/>
    <col min="4605" max="4605" width="17.7109375" style="1" customWidth="1"/>
    <col min="4606" max="4606" width="42.42578125" style="1" customWidth="1"/>
    <col min="4607" max="4859" width="9.28515625" style="1"/>
    <col min="4860" max="4860" width="113.5703125" style="1" customWidth="1"/>
    <col min="4861" max="4861" width="17.7109375" style="1" customWidth="1"/>
    <col min="4862" max="4862" width="42.42578125" style="1" customWidth="1"/>
    <col min="4863" max="5115" width="9.28515625" style="1"/>
    <col min="5116" max="5116" width="113.5703125" style="1" customWidth="1"/>
    <col min="5117" max="5117" width="17.7109375" style="1" customWidth="1"/>
    <col min="5118" max="5118" width="42.42578125" style="1" customWidth="1"/>
    <col min="5119" max="5371" width="9.28515625" style="1"/>
    <col min="5372" max="5372" width="113.5703125" style="1" customWidth="1"/>
    <col min="5373" max="5373" width="17.7109375" style="1" customWidth="1"/>
    <col min="5374" max="5374" width="42.42578125" style="1" customWidth="1"/>
    <col min="5375" max="5627" width="9.28515625" style="1"/>
    <col min="5628" max="5628" width="113.5703125" style="1" customWidth="1"/>
    <col min="5629" max="5629" width="17.7109375" style="1" customWidth="1"/>
    <col min="5630" max="5630" width="42.42578125" style="1" customWidth="1"/>
    <col min="5631" max="5883" width="9.28515625" style="1"/>
    <col min="5884" max="5884" width="113.5703125" style="1" customWidth="1"/>
    <col min="5885" max="5885" width="17.7109375" style="1" customWidth="1"/>
    <col min="5886" max="5886" width="42.42578125" style="1" customWidth="1"/>
    <col min="5887" max="6139" width="9.28515625" style="1"/>
    <col min="6140" max="6140" width="113.5703125" style="1" customWidth="1"/>
    <col min="6141" max="6141" width="17.7109375" style="1" customWidth="1"/>
    <col min="6142" max="6142" width="42.42578125" style="1" customWidth="1"/>
    <col min="6143" max="6395" width="9.28515625" style="1"/>
    <col min="6396" max="6396" width="113.5703125" style="1" customWidth="1"/>
    <col min="6397" max="6397" width="17.7109375" style="1" customWidth="1"/>
    <col min="6398" max="6398" width="42.42578125" style="1" customWidth="1"/>
    <col min="6399" max="6651" width="9.28515625" style="1"/>
    <col min="6652" max="6652" width="113.5703125" style="1" customWidth="1"/>
    <col min="6653" max="6653" width="17.7109375" style="1" customWidth="1"/>
    <col min="6654" max="6654" width="42.42578125" style="1" customWidth="1"/>
    <col min="6655" max="6907" width="9.28515625" style="1"/>
    <col min="6908" max="6908" width="113.5703125" style="1" customWidth="1"/>
    <col min="6909" max="6909" width="17.7109375" style="1" customWidth="1"/>
    <col min="6910" max="6910" width="42.42578125" style="1" customWidth="1"/>
    <col min="6911" max="7163" width="9.28515625" style="1"/>
    <col min="7164" max="7164" width="113.5703125" style="1" customWidth="1"/>
    <col min="7165" max="7165" width="17.7109375" style="1" customWidth="1"/>
    <col min="7166" max="7166" width="42.42578125" style="1" customWidth="1"/>
    <col min="7167" max="7419" width="9.28515625" style="1"/>
    <col min="7420" max="7420" width="113.5703125" style="1" customWidth="1"/>
    <col min="7421" max="7421" width="17.7109375" style="1" customWidth="1"/>
    <col min="7422" max="7422" width="42.42578125" style="1" customWidth="1"/>
    <col min="7423" max="7675" width="9.28515625" style="1"/>
    <col min="7676" max="7676" width="113.5703125" style="1" customWidth="1"/>
    <col min="7677" max="7677" width="17.7109375" style="1" customWidth="1"/>
    <col min="7678" max="7678" width="42.42578125" style="1" customWidth="1"/>
    <col min="7679" max="7931" width="9.28515625" style="1"/>
    <col min="7932" max="7932" width="113.5703125" style="1" customWidth="1"/>
    <col min="7933" max="7933" width="17.7109375" style="1" customWidth="1"/>
    <col min="7934" max="7934" width="42.42578125" style="1" customWidth="1"/>
    <col min="7935" max="8187" width="9.28515625" style="1"/>
    <col min="8188" max="8188" width="113.5703125" style="1" customWidth="1"/>
    <col min="8189" max="8189" width="17.7109375" style="1" customWidth="1"/>
    <col min="8190" max="8190" width="42.42578125" style="1" customWidth="1"/>
    <col min="8191" max="8443" width="9.28515625" style="1"/>
    <col min="8444" max="8444" width="113.5703125" style="1" customWidth="1"/>
    <col min="8445" max="8445" width="17.7109375" style="1" customWidth="1"/>
    <col min="8446" max="8446" width="42.42578125" style="1" customWidth="1"/>
    <col min="8447" max="8699" width="9.28515625" style="1"/>
    <col min="8700" max="8700" width="113.5703125" style="1" customWidth="1"/>
    <col min="8701" max="8701" width="17.7109375" style="1" customWidth="1"/>
    <col min="8702" max="8702" width="42.42578125" style="1" customWidth="1"/>
    <col min="8703" max="8955" width="9.28515625" style="1"/>
    <col min="8956" max="8956" width="113.5703125" style="1" customWidth="1"/>
    <col min="8957" max="8957" width="17.7109375" style="1" customWidth="1"/>
    <col min="8958" max="8958" width="42.42578125" style="1" customWidth="1"/>
    <col min="8959" max="9211" width="9.28515625" style="1"/>
    <col min="9212" max="9212" width="113.5703125" style="1" customWidth="1"/>
    <col min="9213" max="9213" width="17.7109375" style="1" customWidth="1"/>
    <col min="9214" max="9214" width="42.42578125" style="1" customWidth="1"/>
    <col min="9215" max="9467" width="9.28515625" style="1"/>
    <col min="9468" max="9468" width="113.5703125" style="1" customWidth="1"/>
    <col min="9469" max="9469" width="17.7109375" style="1" customWidth="1"/>
    <col min="9470" max="9470" width="42.42578125" style="1" customWidth="1"/>
    <col min="9471" max="9723" width="9.28515625" style="1"/>
    <col min="9724" max="9724" width="113.5703125" style="1" customWidth="1"/>
    <col min="9725" max="9725" width="17.7109375" style="1" customWidth="1"/>
    <col min="9726" max="9726" width="42.42578125" style="1" customWidth="1"/>
    <col min="9727" max="9979" width="9.28515625" style="1"/>
    <col min="9980" max="9980" width="113.5703125" style="1" customWidth="1"/>
    <col min="9981" max="9981" width="17.7109375" style="1" customWidth="1"/>
    <col min="9982" max="9982" width="42.42578125" style="1" customWidth="1"/>
    <col min="9983" max="10235" width="9.28515625" style="1"/>
    <col min="10236" max="10236" width="113.5703125" style="1" customWidth="1"/>
    <col min="10237" max="10237" width="17.7109375" style="1" customWidth="1"/>
    <col min="10238" max="10238" width="42.42578125" style="1" customWidth="1"/>
    <col min="10239" max="10491" width="9.28515625" style="1"/>
    <col min="10492" max="10492" width="113.5703125" style="1" customWidth="1"/>
    <col min="10493" max="10493" width="17.7109375" style="1" customWidth="1"/>
    <col min="10494" max="10494" width="42.42578125" style="1" customWidth="1"/>
    <col min="10495" max="10747" width="9.28515625" style="1"/>
    <col min="10748" max="10748" width="113.5703125" style="1" customWidth="1"/>
    <col min="10749" max="10749" width="17.7109375" style="1" customWidth="1"/>
    <col min="10750" max="10750" width="42.42578125" style="1" customWidth="1"/>
    <col min="10751" max="11003" width="9.28515625" style="1"/>
    <col min="11004" max="11004" width="113.5703125" style="1" customWidth="1"/>
    <col min="11005" max="11005" width="17.7109375" style="1" customWidth="1"/>
    <col min="11006" max="11006" width="42.42578125" style="1" customWidth="1"/>
    <col min="11007" max="11259" width="9.28515625" style="1"/>
    <col min="11260" max="11260" width="113.5703125" style="1" customWidth="1"/>
    <col min="11261" max="11261" width="17.7109375" style="1" customWidth="1"/>
    <col min="11262" max="11262" width="42.42578125" style="1" customWidth="1"/>
    <col min="11263" max="11515" width="9.28515625" style="1"/>
    <col min="11516" max="11516" width="113.5703125" style="1" customWidth="1"/>
    <col min="11517" max="11517" width="17.7109375" style="1" customWidth="1"/>
    <col min="11518" max="11518" width="42.42578125" style="1" customWidth="1"/>
    <col min="11519" max="11771" width="9.28515625" style="1"/>
    <col min="11772" max="11772" width="113.5703125" style="1" customWidth="1"/>
    <col min="11773" max="11773" width="17.7109375" style="1" customWidth="1"/>
    <col min="11774" max="11774" width="42.42578125" style="1" customWidth="1"/>
    <col min="11775" max="12027" width="9.28515625" style="1"/>
    <col min="12028" max="12028" width="113.5703125" style="1" customWidth="1"/>
    <col min="12029" max="12029" width="17.7109375" style="1" customWidth="1"/>
    <col min="12030" max="12030" width="42.42578125" style="1" customWidth="1"/>
    <col min="12031" max="12283" width="9.28515625" style="1"/>
    <col min="12284" max="12284" width="113.5703125" style="1" customWidth="1"/>
    <col min="12285" max="12285" width="17.7109375" style="1" customWidth="1"/>
    <col min="12286" max="12286" width="42.42578125" style="1" customWidth="1"/>
    <col min="12287" max="12539" width="9.28515625" style="1"/>
    <col min="12540" max="12540" width="113.5703125" style="1" customWidth="1"/>
    <col min="12541" max="12541" width="17.7109375" style="1" customWidth="1"/>
    <col min="12542" max="12542" width="42.42578125" style="1" customWidth="1"/>
    <col min="12543" max="12795" width="9.28515625" style="1"/>
    <col min="12796" max="12796" width="113.5703125" style="1" customWidth="1"/>
    <col min="12797" max="12797" width="17.7109375" style="1" customWidth="1"/>
    <col min="12798" max="12798" width="42.42578125" style="1" customWidth="1"/>
    <col min="12799" max="13051" width="9.28515625" style="1"/>
    <col min="13052" max="13052" width="113.5703125" style="1" customWidth="1"/>
    <col min="13053" max="13053" width="17.7109375" style="1" customWidth="1"/>
    <col min="13054" max="13054" width="42.42578125" style="1" customWidth="1"/>
    <col min="13055" max="13307" width="9.28515625" style="1"/>
    <col min="13308" max="13308" width="113.5703125" style="1" customWidth="1"/>
    <col min="13309" max="13309" width="17.7109375" style="1" customWidth="1"/>
    <col min="13310" max="13310" width="42.42578125" style="1" customWidth="1"/>
    <col min="13311" max="13563" width="9.28515625" style="1"/>
    <col min="13564" max="13564" width="113.5703125" style="1" customWidth="1"/>
    <col min="13565" max="13565" width="17.7109375" style="1" customWidth="1"/>
    <col min="13566" max="13566" width="42.42578125" style="1" customWidth="1"/>
    <col min="13567" max="13819" width="9.28515625" style="1"/>
    <col min="13820" max="13820" width="113.5703125" style="1" customWidth="1"/>
    <col min="13821" max="13821" width="17.7109375" style="1" customWidth="1"/>
    <col min="13822" max="13822" width="42.42578125" style="1" customWidth="1"/>
    <col min="13823" max="14075" width="9.28515625" style="1"/>
    <col min="14076" max="14076" width="113.5703125" style="1" customWidth="1"/>
    <col min="14077" max="14077" width="17.7109375" style="1" customWidth="1"/>
    <col min="14078" max="14078" width="42.42578125" style="1" customWidth="1"/>
    <col min="14079" max="14331" width="9.28515625" style="1"/>
    <col min="14332" max="14332" width="113.5703125" style="1" customWidth="1"/>
    <col min="14333" max="14333" width="17.7109375" style="1" customWidth="1"/>
    <col min="14334" max="14334" width="42.42578125" style="1" customWidth="1"/>
    <col min="14335" max="14587" width="9.28515625" style="1"/>
    <col min="14588" max="14588" width="113.5703125" style="1" customWidth="1"/>
    <col min="14589" max="14589" width="17.7109375" style="1" customWidth="1"/>
    <col min="14590" max="14590" width="42.42578125" style="1" customWidth="1"/>
    <col min="14591" max="14843" width="9.28515625" style="1"/>
    <col min="14844" max="14844" width="113.5703125" style="1" customWidth="1"/>
    <col min="14845" max="14845" width="17.7109375" style="1" customWidth="1"/>
    <col min="14846" max="14846" width="42.42578125" style="1" customWidth="1"/>
    <col min="14847" max="15099" width="9.28515625" style="1"/>
    <col min="15100" max="15100" width="113.5703125" style="1" customWidth="1"/>
    <col min="15101" max="15101" width="17.7109375" style="1" customWidth="1"/>
    <col min="15102" max="15102" width="42.42578125" style="1" customWidth="1"/>
    <col min="15103" max="15355" width="9.28515625" style="1"/>
    <col min="15356" max="15356" width="113.5703125" style="1" customWidth="1"/>
    <col min="15357" max="15357" width="17.7109375" style="1" customWidth="1"/>
    <col min="15358" max="15358" width="42.42578125" style="1" customWidth="1"/>
    <col min="15359" max="15611" width="9.28515625" style="1"/>
    <col min="15612" max="15612" width="113.5703125" style="1" customWidth="1"/>
    <col min="15613" max="15613" width="17.7109375" style="1" customWidth="1"/>
    <col min="15614" max="15614" width="42.42578125" style="1" customWidth="1"/>
    <col min="15615" max="15867" width="9.28515625" style="1"/>
    <col min="15868" max="15868" width="113.5703125" style="1" customWidth="1"/>
    <col min="15869" max="15869" width="17.7109375" style="1" customWidth="1"/>
    <col min="15870" max="15870" width="42.42578125" style="1" customWidth="1"/>
    <col min="15871" max="16123" width="9.28515625" style="1"/>
    <col min="16124" max="16124" width="113.5703125" style="1" customWidth="1"/>
    <col min="16125" max="16125" width="17.7109375" style="1" customWidth="1"/>
    <col min="16126" max="16126" width="42.42578125" style="1" customWidth="1"/>
    <col min="16127" max="16384" width="9.28515625" style="1"/>
  </cols>
  <sheetData>
    <row r="1" spans="1:14" ht="18.75" x14ac:dyDescent="0.3">
      <c r="A1" s="23"/>
      <c r="B1" s="27" t="s">
        <v>21</v>
      </c>
      <c r="C1" s="24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2" customFormat="1" ht="21" customHeight="1" x14ac:dyDescent="0.3">
      <c r="A2" s="7"/>
      <c r="B2" s="27" t="s">
        <v>5</v>
      </c>
      <c r="C2" s="24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s="7" customFormat="1" ht="42.75" customHeight="1" x14ac:dyDescent="0.3">
      <c r="B3" s="27" t="s">
        <v>24</v>
      </c>
      <c r="C3" s="25"/>
    </row>
    <row r="4" spans="1:14" s="7" customFormat="1" ht="43.5" customHeight="1" x14ac:dyDescent="0.3">
      <c r="B4" s="12"/>
      <c r="C4" s="25"/>
    </row>
    <row r="5" spans="1:14" s="7" customFormat="1" ht="41.25" customHeight="1" x14ac:dyDescent="0.3">
      <c r="B5" s="12" t="s">
        <v>15</v>
      </c>
      <c r="C5" s="25"/>
    </row>
    <row r="6" spans="1:14" s="7" customFormat="1" ht="24.75" customHeight="1" x14ac:dyDescent="0.3">
      <c r="B6" s="12"/>
      <c r="C6" s="25"/>
    </row>
    <row r="7" spans="1:14" s="2" customFormat="1" ht="53.25" customHeight="1" x14ac:dyDescent="0.3">
      <c r="A7" s="62" t="s">
        <v>22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4" s="2" customFormat="1" ht="21" customHeight="1" x14ac:dyDescent="0.35">
      <c r="A8" s="74"/>
      <c r="B8" s="74"/>
      <c r="C8" s="74"/>
    </row>
    <row r="9" spans="1:14" s="2" customFormat="1" ht="17.25" customHeight="1" x14ac:dyDescent="0.25">
      <c r="A9" s="3"/>
      <c r="B9" s="3"/>
      <c r="C9" s="3"/>
    </row>
    <row r="10" spans="1:14" s="2" customFormat="1" ht="19.5" thickBot="1" x14ac:dyDescent="0.3">
      <c r="A10" s="4"/>
      <c r="B10" s="4"/>
      <c r="E10" s="11"/>
      <c r="G10" s="11"/>
      <c r="I10" s="11"/>
      <c r="L10" s="11"/>
      <c r="N10" s="11" t="s">
        <v>0</v>
      </c>
    </row>
    <row r="11" spans="1:14" ht="162.75" customHeight="1" thickBot="1" x14ac:dyDescent="0.3">
      <c r="A11" s="79" t="s">
        <v>1</v>
      </c>
      <c r="B11" s="80"/>
      <c r="C11" s="36" t="s">
        <v>8</v>
      </c>
      <c r="D11" s="15" t="s">
        <v>9</v>
      </c>
      <c r="E11" s="15" t="s">
        <v>12</v>
      </c>
      <c r="F11" s="29" t="s">
        <v>11</v>
      </c>
      <c r="G11" s="41" t="s">
        <v>13</v>
      </c>
      <c r="H11" s="42" t="s">
        <v>14</v>
      </c>
      <c r="I11" s="41" t="s">
        <v>16</v>
      </c>
      <c r="J11" s="51" t="s">
        <v>17</v>
      </c>
      <c r="K11" s="42" t="s">
        <v>18</v>
      </c>
      <c r="L11" s="41" t="s">
        <v>20</v>
      </c>
      <c r="M11" s="51" t="s">
        <v>19</v>
      </c>
      <c r="N11" s="36" t="s">
        <v>23</v>
      </c>
    </row>
    <row r="12" spans="1:14" ht="19.5" thickBot="1" x14ac:dyDescent="0.3">
      <c r="A12" s="75">
        <v>1</v>
      </c>
      <c r="B12" s="76"/>
      <c r="C12" s="8">
        <v>2</v>
      </c>
      <c r="D12" s="20">
        <v>3</v>
      </c>
      <c r="E12" s="20">
        <v>2</v>
      </c>
      <c r="F12" s="30">
        <v>3</v>
      </c>
      <c r="G12" s="43">
        <v>2</v>
      </c>
      <c r="H12" s="43">
        <v>3</v>
      </c>
      <c r="I12" s="43">
        <v>2</v>
      </c>
      <c r="J12" s="52">
        <v>3</v>
      </c>
      <c r="K12" s="43">
        <v>4</v>
      </c>
      <c r="L12" s="43">
        <v>3</v>
      </c>
      <c r="M12" s="52">
        <v>4</v>
      </c>
      <c r="N12" s="37">
        <v>2</v>
      </c>
    </row>
    <row r="13" spans="1:14" ht="75" customHeight="1" x14ac:dyDescent="0.25">
      <c r="A13" s="77" t="s">
        <v>7</v>
      </c>
      <c r="B13" s="78"/>
      <c r="C13" s="5">
        <f>C14-C15</f>
        <v>0</v>
      </c>
      <c r="D13" s="16">
        <f t="shared" ref="D13:E13" si="0">D14-D15</f>
        <v>0</v>
      </c>
      <c r="E13" s="28">
        <f t="shared" si="0"/>
        <v>0</v>
      </c>
      <c r="F13" s="31">
        <f t="shared" ref="F13:G13" si="1">F14-F15</f>
        <v>50000</v>
      </c>
      <c r="G13" s="44">
        <f t="shared" si="1"/>
        <v>50000</v>
      </c>
      <c r="H13" s="45">
        <f t="shared" ref="H13:I13" si="2">H14-H15</f>
        <v>0</v>
      </c>
      <c r="I13" s="44">
        <f t="shared" si="2"/>
        <v>-83580</v>
      </c>
      <c r="J13" s="53">
        <f>J14-J15</f>
        <v>0</v>
      </c>
      <c r="K13" s="58">
        <f>K14-K15</f>
        <v>58506</v>
      </c>
      <c r="L13" s="44">
        <f t="shared" ref="L13:N13" si="3">L14-L15</f>
        <v>-25074</v>
      </c>
      <c r="M13" s="60">
        <f>M14-M15</f>
        <v>0</v>
      </c>
      <c r="N13" s="38">
        <f t="shared" si="3"/>
        <v>-25074</v>
      </c>
    </row>
    <row r="14" spans="1:14" ht="39.75" customHeight="1" x14ac:dyDescent="0.25">
      <c r="A14" s="66" t="s">
        <v>2</v>
      </c>
      <c r="B14" s="67"/>
      <c r="C14" s="9">
        <v>196769</v>
      </c>
      <c r="D14" s="18">
        <v>0</v>
      </c>
      <c r="E14" s="18">
        <f>C14+D14</f>
        <v>196769</v>
      </c>
      <c r="F14" s="32">
        <v>50000</v>
      </c>
      <c r="G14" s="46">
        <f>E14+F14</f>
        <v>246769</v>
      </c>
      <c r="H14" s="46">
        <v>2198</v>
      </c>
      <c r="I14" s="46">
        <v>1117125</v>
      </c>
      <c r="J14" s="54">
        <v>-406230</v>
      </c>
      <c r="K14" s="46">
        <v>0</v>
      </c>
      <c r="L14" s="46">
        <f>I14+J14</f>
        <v>710895</v>
      </c>
      <c r="M14" s="54">
        <v>0</v>
      </c>
      <c r="N14" s="39">
        <f>K14+L14</f>
        <v>710895</v>
      </c>
    </row>
    <row r="15" spans="1:14" ht="39.75" customHeight="1" x14ac:dyDescent="0.25">
      <c r="A15" s="68" t="s">
        <v>3</v>
      </c>
      <c r="B15" s="69"/>
      <c r="C15" s="9">
        <v>196769</v>
      </c>
      <c r="D15" s="18">
        <v>0</v>
      </c>
      <c r="E15" s="18">
        <f>C15+D15</f>
        <v>196769</v>
      </c>
      <c r="F15" s="32">
        <v>0</v>
      </c>
      <c r="G15" s="46">
        <f>E15+F15</f>
        <v>196769</v>
      </c>
      <c r="H15" s="46">
        <v>2198</v>
      </c>
      <c r="I15" s="46">
        <v>1200705</v>
      </c>
      <c r="J15" s="54">
        <v>-406230</v>
      </c>
      <c r="K15" s="46">
        <v>-58506</v>
      </c>
      <c r="L15" s="46">
        <f>I15+J15+K15</f>
        <v>735969</v>
      </c>
      <c r="M15" s="54">
        <v>0</v>
      </c>
      <c r="N15" s="39">
        <f>L15+M15</f>
        <v>735969</v>
      </c>
    </row>
    <row r="16" spans="1:14" ht="56.45" customHeight="1" x14ac:dyDescent="0.25">
      <c r="A16" s="70" t="s">
        <v>6</v>
      </c>
      <c r="B16" s="71"/>
      <c r="C16" s="6">
        <f>C17-C18</f>
        <v>64933</v>
      </c>
      <c r="D16" s="21">
        <f t="shared" ref="D16:E16" si="4">D17-D18</f>
        <v>0</v>
      </c>
      <c r="E16" s="21">
        <f t="shared" si="4"/>
        <v>64933</v>
      </c>
      <c r="F16" s="33">
        <f t="shared" ref="F16:G16" si="5">F17-F18</f>
        <v>0</v>
      </c>
      <c r="G16" s="47">
        <f t="shared" si="5"/>
        <v>64933</v>
      </c>
      <c r="H16" s="47">
        <f t="shared" ref="H16:L16" si="6">H17-H18</f>
        <v>0</v>
      </c>
      <c r="I16" s="47">
        <f t="shared" si="6"/>
        <v>231906.29999999981</v>
      </c>
      <c r="J16" s="47">
        <f t="shared" si="6"/>
        <v>0</v>
      </c>
      <c r="K16" s="47">
        <f t="shared" si="6"/>
        <v>-58506</v>
      </c>
      <c r="L16" s="47">
        <f t="shared" si="6"/>
        <v>173400.29999999981</v>
      </c>
      <c r="M16" s="61">
        <f t="shared" ref="M16:N16" si="7">M17-M18</f>
        <v>0</v>
      </c>
      <c r="N16" s="59">
        <f t="shared" si="7"/>
        <v>173400.29999999981</v>
      </c>
    </row>
    <row r="17" spans="1:14" ht="39.75" customHeight="1" x14ac:dyDescent="0.25">
      <c r="A17" s="66" t="s">
        <v>2</v>
      </c>
      <c r="B17" s="67"/>
      <c r="C17" s="9">
        <f>2448393.8+300000</f>
        <v>2748393.8</v>
      </c>
      <c r="D17" s="18">
        <v>900000</v>
      </c>
      <c r="E17" s="18">
        <f>C17+D17</f>
        <v>3648393.8</v>
      </c>
      <c r="F17" s="32"/>
      <c r="G17" s="46">
        <f>E17+F17</f>
        <v>3648393.8</v>
      </c>
      <c r="H17" s="46"/>
      <c r="I17" s="46">
        <v>2165006.2999999998</v>
      </c>
      <c r="J17" s="54">
        <v>-357205</v>
      </c>
      <c r="K17" s="46">
        <v>-58506</v>
      </c>
      <c r="L17" s="46">
        <f>I17+J17+K17</f>
        <v>1749295.2999999998</v>
      </c>
      <c r="M17" s="54">
        <v>750000</v>
      </c>
      <c r="N17" s="39">
        <f t="shared" ref="N17:N21" si="8">L17+M17</f>
        <v>2499295.2999999998</v>
      </c>
    </row>
    <row r="18" spans="1:14" ht="39.75" customHeight="1" x14ac:dyDescent="0.25">
      <c r="A18" s="68" t="s">
        <v>3</v>
      </c>
      <c r="B18" s="69"/>
      <c r="C18" s="9">
        <f>2383460.8+300000</f>
        <v>2683460.7999999998</v>
      </c>
      <c r="D18" s="22">
        <v>900000</v>
      </c>
      <c r="E18" s="22">
        <f>C18+D18</f>
        <v>3583460.8</v>
      </c>
      <c r="F18" s="34"/>
      <c r="G18" s="48">
        <f>E18+F18</f>
        <v>3583460.8</v>
      </c>
      <c r="H18" s="48"/>
      <c r="I18" s="48">
        <v>1933100</v>
      </c>
      <c r="J18" s="55">
        <v>-357205</v>
      </c>
      <c r="K18" s="48">
        <v>0</v>
      </c>
      <c r="L18" s="46">
        <f>I18+J18+K18</f>
        <v>1575895</v>
      </c>
      <c r="M18" s="55">
        <v>750000</v>
      </c>
      <c r="N18" s="39">
        <f t="shared" si="8"/>
        <v>2325895</v>
      </c>
    </row>
    <row r="19" spans="1:14" ht="43.5" customHeight="1" x14ac:dyDescent="0.25">
      <c r="A19" s="72" t="s">
        <v>4</v>
      </c>
      <c r="B19" s="73"/>
      <c r="C19" s="6">
        <f>C20-C21</f>
        <v>64933</v>
      </c>
      <c r="D19" s="18">
        <f t="shared" ref="D19:E19" si="9">D20-D21</f>
        <v>0</v>
      </c>
      <c r="E19" s="17">
        <f t="shared" si="9"/>
        <v>64933</v>
      </c>
      <c r="F19" s="32">
        <f t="shared" ref="F19:G19" si="10">F20-F21</f>
        <v>50000</v>
      </c>
      <c r="G19" s="49">
        <f t="shared" si="10"/>
        <v>114933</v>
      </c>
      <c r="H19" s="46">
        <f t="shared" ref="H19:I19" si="11">H20-H21</f>
        <v>0</v>
      </c>
      <c r="I19" s="49">
        <f t="shared" si="11"/>
        <v>148326.29999999981</v>
      </c>
      <c r="J19" s="54">
        <f t="shared" ref="J19:L19" si="12">J20-J21</f>
        <v>0</v>
      </c>
      <c r="K19" s="46">
        <f>K20-K21</f>
        <v>0</v>
      </c>
      <c r="L19" s="47">
        <f t="shared" si="12"/>
        <v>148326.29999999981</v>
      </c>
      <c r="M19" s="54">
        <f>M20-M21</f>
        <v>0</v>
      </c>
      <c r="N19" s="59">
        <f t="shared" ref="N19" si="13">N20-N21</f>
        <v>148326.29999999981</v>
      </c>
    </row>
    <row r="20" spans="1:14" ht="39.75" customHeight="1" x14ac:dyDescent="0.25">
      <c r="A20" s="66" t="s">
        <v>2</v>
      </c>
      <c r="B20" s="67"/>
      <c r="C20" s="9">
        <f>C14+C17</f>
        <v>2945162.8</v>
      </c>
      <c r="D20" s="18">
        <f t="shared" ref="D20:F20" si="14">D14+D17</f>
        <v>900000</v>
      </c>
      <c r="E20" s="18">
        <f>C20+D20</f>
        <v>3845162.8</v>
      </c>
      <c r="F20" s="32">
        <f t="shared" si="14"/>
        <v>50000</v>
      </c>
      <c r="G20" s="46">
        <f>E20+F20</f>
        <v>3895162.8</v>
      </c>
      <c r="H20" s="46">
        <f t="shared" ref="H20" si="15">H14+H17</f>
        <v>2198</v>
      </c>
      <c r="I20" s="46">
        <f t="shared" ref="I20:K21" si="16">I14+I17</f>
        <v>3282131.3</v>
      </c>
      <c r="J20" s="54">
        <f t="shared" si="16"/>
        <v>-763435</v>
      </c>
      <c r="K20" s="46">
        <f t="shared" si="16"/>
        <v>-58506</v>
      </c>
      <c r="L20" s="46">
        <f>I20+J20+K20</f>
        <v>2460190.2999999998</v>
      </c>
      <c r="M20" s="54">
        <f t="shared" ref="M20" si="17">M14+M17</f>
        <v>750000</v>
      </c>
      <c r="N20" s="39">
        <f t="shared" si="8"/>
        <v>3210190.3</v>
      </c>
    </row>
    <row r="21" spans="1:14" ht="39.75" customHeight="1" thickBot="1" x14ac:dyDescent="0.3">
      <c r="A21" s="64" t="s">
        <v>3</v>
      </c>
      <c r="B21" s="65"/>
      <c r="C21" s="10">
        <f>C15+C18</f>
        <v>2880229.8</v>
      </c>
      <c r="D21" s="19">
        <f t="shared" ref="D21:F21" si="18">D15+D18</f>
        <v>900000</v>
      </c>
      <c r="E21" s="19">
        <f>C21+D21</f>
        <v>3780229.8</v>
      </c>
      <c r="F21" s="35">
        <f t="shared" si="18"/>
        <v>0</v>
      </c>
      <c r="G21" s="50">
        <f>E21+F21</f>
        <v>3780229.8</v>
      </c>
      <c r="H21" s="50">
        <f t="shared" ref="H21" si="19">H15+H18</f>
        <v>2198</v>
      </c>
      <c r="I21" s="50">
        <f t="shared" si="16"/>
        <v>3133805</v>
      </c>
      <c r="J21" s="56">
        <f t="shared" si="16"/>
        <v>-763435</v>
      </c>
      <c r="K21" s="50">
        <f t="shared" si="16"/>
        <v>-58506</v>
      </c>
      <c r="L21" s="50">
        <f>I21+J21+K21</f>
        <v>2311864</v>
      </c>
      <c r="M21" s="56">
        <f t="shared" ref="M21" si="20">M15+M18</f>
        <v>750000</v>
      </c>
      <c r="N21" s="40">
        <f t="shared" si="8"/>
        <v>3061864</v>
      </c>
    </row>
    <row r="22" spans="1:14" ht="21" customHeight="1" x14ac:dyDescent="0.25">
      <c r="A22" s="57"/>
      <c r="B22" s="57"/>
      <c r="C22" s="26"/>
      <c r="D22" s="13"/>
      <c r="E22" s="14"/>
      <c r="F22" s="13"/>
      <c r="G22" s="14"/>
      <c r="H22" s="13"/>
      <c r="I22" s="14"/>
      <c r="J22" s="13"/>
      <c r="K22" s="13"/>
      <c r="L22" s="14"/>
      <c r="M22" s="13"/>
      <c r="N22" s="14"/>
    </row>
    <row r="23" spans="1:14" ht="74.25" customHeight="1" x14ac:dyDescent="0.3">
      <c r="A23" s="63" t="s">
        <v>10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</sheetData>
  <mergeCells count="14">
    <mergeCell ref="A7:N7"/>
    <mergeCell ref="A23:N23"/>
    <mergeCell ref="A21:B21"/>
    <mergeCell ref="A14:B14"/>
    <mergeCell ref="A15:B15"/>
    <mergeCell ref="A16:B16"/>
    <mergeCell ref="A17:B17"/>
    <mergeCell ref="A18:B18"/>
    <mergeCell ref="A19:B19"/>
    <mergeCell ref="A8:C8"/>
    <mergeCell ref="A12:B12"/>
    <mergeCell ref="A13:B13"/>
    <mergeCell ref="A11:B11"/>
    <mergeCell ref="A20:B20"/>
  </mergeCells>
  <pageMargins left="0.98425196850393704" right="0.43307086614173229" top="0.78740157480314965" bottom="0.78740157480314965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2018-04-26T12:54:41Z</dcterms:modified>
</cp:coreProperties>
</file>